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TR-LGShare\12_企画財政課\400_財政係\02主事\10_財政公表\12財政状況資料集（H22～）\R08（R06決算）\"/>
    </mc:Choice>
  </mc:AlternateContent>
  <xr:revisionPtr revIDLastSave="0" documentId="13_ncr:1_{E18BA279-BF75-4116-9C6B-3FA3E747DE10}" xr6:coauthVersionLast="47" xr6:coauthVersionMax="47" xr10:uidLastSave="{00000000-0000-0000-0000-000000000000}"/>
  <bookViews>
    <workbookView xWindow="5290" yWindow="3240" windowWidth="28800" windowHeight="1538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8" i="12" l="1"/>
  <c r="AP88" i="12"/>
  <c r="AF88" i="12"/>
  <c r="AU63" i="12" l="1"/>
  <c r="AP63" i="12"/>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E34" i="10"/>
  <c r="C34" i="10"/>
  <c r="U34" i="10" s="1"/>
  <c r="U35" i="10" l="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l="1"/>
  <c r="BW35" i="10" s="1"/>
  <c r="BW36" i="10" s="1"/>
  <c r="BW37" i="10" s="1"/>
  <c r="BW38" i="10" s="1"/>
  <c r="BW39" i="10" s="1"/>
  <c r="BW40" i="10" s="1"/>
  <c r="BW41" i="10" s="1"/>
  <c r="BW42" i="10" s="1"/>
</calcChain>
</file>

<file path=xl/sharedStrings.xml><?xml version="1.0" encoding="utf-8"?>
<sst xmlns="http://schemas.openxmlformats.org/spreadsheetml/2006/main" count="1094" uniqueCount="563">
  <si>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</si>
  <si>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</si>
  <si>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</si>
  <si>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</si>
  <si>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</si>
  <si>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</si>
  <si>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</si>
  <si>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</si>
  <si>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</si>
  <si>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</si>
  <si>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</si>
  <si>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</si>
  <si>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</si>
  <si>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</si>
  <si>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</si>
  <si>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</si>
  <si>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</si>
  <si>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</si>
  <si>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</si>
  <si>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</si>
  <si>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</si>
  <si>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</si>
  <si>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</si>
  <si>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</si>
  <si>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</si>
  <si>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</si>
  <si>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</si>
  <si>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</si>
  <si>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</si>
  <si>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</si>
  <si>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</si>
  <si>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</si>
  <si>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</si>
  <si>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</si>
  <si>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</si>
  <si>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</si>
  <si>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</si>
  <si>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</si>
  <si>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</si>
  <si>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</si>
  <si>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</si>
  <si>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</si>
  <si>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</si>
  <si>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</si>
  <si>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</si>
  <si>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</si>
  <si>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</si>
  <si>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</si>
  <si>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</si>
  <si>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</si>
  <si>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</si>
  <si>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</si>
  <si>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</si>
  <si>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</si>
  <si>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</si>
  <si>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</si>
  <si>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</si>
  <si>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</si>
  <si>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</si>
  <si>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</si>
  <si>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</si>
  <si>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</si>
  <si>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</si>
  <si>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</si>
  <si>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</si>
  <si>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</si>
  <si>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</si>
  <si>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</si>
  <si>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</si>
  <si>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</si>
  <si>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</si>
  <si>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</si>
  <si>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</si>
  <si>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</si>
  <si>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</si>
  <si>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</si>
  <si>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</si>
  <si>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</si>
  <si>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</si>
  <si>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岩手県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</si>
  <si>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</si>
  <si>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</si>
  <si>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</si>
  <si>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</si>
  <si>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</si>
  <si>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</si>
  <si>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</si>
  <si>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</si>
  <si>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</si>
  <si>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</si>
  <si>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</si>
  <si>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</si>
  <si>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</si>
  <si>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</si>
  <si>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住田町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</si>
  <si>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</si>
  <si>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</si>
  <si>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</si>
  <si>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</si>
  <si>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</si>
  <si>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</si>
  <si>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</si>
  <si>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</si>
  <si>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</si>
  <si>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</si>
  <si>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</si>
  <si>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</si>
  <si>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</si>
  <si>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</si>
  <si>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</si>
  <si>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</si>
  <si>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</si>
  <si>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</si>
  <si>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</si>
  <si>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</si>
  <si>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</si>
  <si>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</si>
  <si>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</si>
  <si>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</si>
  <si>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</si>
  <si>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</si>
  <si>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</si>
  <si>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</si>
  <si>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</si>
  <si>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</si>
  <si>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</si>
  <si>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</si>
  <si>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</si>
  <si>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</si>
  <si>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</si>
  <si>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</si>
  <si>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</si>
  <si>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</si>
  <si>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</si>
  <si>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</si>
  <si>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</si>
  <si>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</si>
  <si>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</si>
  <si>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</si>
  <si>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</si>
  <si>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</si>
  <si>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-2.8</t>
    <phoneticPr fontId="5"/>
  </si>
  <si>
    <t>基準財政需要額</t>
    <phoneticPr fontId="25"/>
  </si>
  <si>
    <t>うち日本人(％)</t>
    <phoneticPr fontId="5"/>
  </si>
  <si>
    <t>-3.0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</si>
  <si>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</si>
  <si>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</si>
  <si>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</si>
  <si>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</si>
  <si>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</si>
  <si>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</si>
  <si>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</si>
  <si>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</si>
  <si>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</si>
  <si>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</si>
  <si>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</si>
  <si>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</si>
  <si>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</si>
  <si>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</si>
  <si>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</si>
  <si>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</si>
  <si>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</si>
  <si>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</si>
  <si>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</si>
  <si>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</si>
  <si>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</si>
  <si>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</si>
  <si>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</si>
  <si>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</si>
  <si>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</si>
  <si>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</si>
  <si>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</si>
  <si>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</si>
  <si>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</si>
  <si>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</si>
  <si>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</si>
  <si>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</si>
  <si>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</si>
  <si>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</si>
  <si>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</si>
  <si>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</si>
  <si>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</si>
  <si>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</si>
  <si>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</si>
  <si>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</si>
  <si>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</si>
  <si>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</si>
  <si>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</si>
  <si>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</si>
  <si>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</si>
  <si>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</si>
  <si>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</si>
  <si>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</si>
  <si>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</si>
  <si>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</si>
  <si>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</si>
  <si>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</si>
  <si>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</si>
  <si>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</si>
  <si>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</si>
  <si>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</si>
  <si>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</si>
  <si>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</si>
  <si>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</si>
  <si>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岩手県住田町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</si>
  <si>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</si>
  <si>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</si>
  <si>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</si>
  <si>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</si>
  <si>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</si>
  <si>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</si>
  <si>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</si>
  <si>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</si>
  <si>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</si>
  <si>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</si>
  <si>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</si>
  <si>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</si>
  <si>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</si>
  <si>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</si>
  <si>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</si>
  <si>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</si>
  <si>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</si>
  <si>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</si>
  <si>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</si>
  <si>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</si>
  <si>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</si>
  <si>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</si>
  <si>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</si>
  <si>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</si>
  <si>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</si>
  <si>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</si>
  <si>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</si>
  <si>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</si>
  <si>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</si>
  <si>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</si>
  <si>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</si>
  <si>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</si>
  <si>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</si>
  <si>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</si>
  <si>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</si>
  <si>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</si>
  <si>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</si>
  <si>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</si>
  <si>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</si>
  <si>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</si>
  <si>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</si>
  <si>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</si>
  <si>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</si>
  <si>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</si>
  <si>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</si>
  <si>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</si>
  <si>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</si>
  <si>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</si>
  <si>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</si>
  <si>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</si>
  <si>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</si>
  <si>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</si>
  <si>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</si>
  <si>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</si>
  <si>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</si>
  <si>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</si>
  <si>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</si>
  <si>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</si>
  <si>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</si>
  <si>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</si>
  <si>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</si>
  <si>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</si>
  <si>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</si>
  <si>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</si>
  <si>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</si>
  <si>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</si>
  <si>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</si>
  <si>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</si>
  <si>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</si>
  <si>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</si>
  <si>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</si>
  <si>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</si>
  <si>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</si>
  <si>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</si>
  <si>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</si>
  <si>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</si>
  <si>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</si>
  <si>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</si>
  <si>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</si>
  <si>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</si>
  <si>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</si>
  <si>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</si>
  <si>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</si>
  <si>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</si>
  <si>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</si>
  <si>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</si>
  <si>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</si>
  <si>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</si>
  <si>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</si>
  <si>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</si>
  <si>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</si>
  <si>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</si>
  <si>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</si>
  <si>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</si>
  <si>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</si>
  <si>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</si>
  <si>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</si>
  <si>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</si>
  <si>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</si>
  <si>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</si>
  <si>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</si>
  <si>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</si>
  <si>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</si>
  <si>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</si>
  <si>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</si>
  <si>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</si>
  <si>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</si>
  <si>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</si>
  <si>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</si>
  <si>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</si>
  <si>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</si>
  <si>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</si>
  <si>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</si>
  <si>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</si>
  <si>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</si>
  <si>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</si>
  <si>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</si>
  <si>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</si>
  <si>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</si>
  <si>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</si>
  <si>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</si>
  <si>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</si>
  <si>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</si>
  <si>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</si>
  <si>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</si>
  <si>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</si>
  <si>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</si>
  <si>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</si>
  <si>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</si>
  <si>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</si>
  <si>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</si>
  <si>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</si>
  <si>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</si>
  <si>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</si>
  <si>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</si>
  <si>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</si>
  <si>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</si>
  <si>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</si>
  <si>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</si>
  <si>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</si>
  <si>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</si>
  <si>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</si>
  <si>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</si>
  <si>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</si>
  <si>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</si>
  <si>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</si>
  <si>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</si>
  <si>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</si>
  <si>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</si>
  <si>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</si>
  <si>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岩手県住田町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</si>
  <si>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</si>
  <si>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</si>
  <si>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</si>
  <si>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</si>
  <si>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</si>
  <si>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</si>
  <si>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</si>
  <si>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</si>
  <si>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</si>
  <si>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</si>
  <si>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</si>
  <si>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</si>
  <si>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</si>
  <si>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</si>
  <si>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</si>
  <si>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</si>
  <si>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</si>
  <si>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</si>
  <si>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</si>
  <si>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</si>
  <si>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</si>
  <si>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</si>
  <si>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</si>
  <si>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</si>
  <si>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</si>
  <si>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</si>
  <si>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</si>
  <si>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</si>
  <si>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</si>
  <si>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</si>
  <si>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</si>
  <si>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</si>
  <si>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</si>
  <si>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</si>
  <si>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</si>
  <si>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介護保険特別会計（介護サービス事業勘定）</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</si>
  <si>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</si>
  <si>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</si>
  <si>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</si>
  <si>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</si>
  <si>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</si>
  <si>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</si>
  <si>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</si>
  <si>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</si>
  <si>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</si>
  <si>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</si>
  <si>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</si>
  <si>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</si>
  <si>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</si>
  <si>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</si>
  <si>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</si>
  <si>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</si>
  <si>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</si>
  <si>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</si>
  <si>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</si>
  <si>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</si>
  <si>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</si>
  <si>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</si>
  <si>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</si>
  <si>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</si>
  <si>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</si>
  <si>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</si>
  <si>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</si>
  <si>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</si>
  <si>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</si>
  <si>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</si>
  <si>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</si>
  <si>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</si>
  <si>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</si>
  <si>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</si>
  <si>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</si>
  <si>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</si>
  <si>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</si>
  <si>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</si>
  <si>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</si>
  <si>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</si>
  <si>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</si>
  <si>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</si>
  <si>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</si>
  <si>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</si>
  <si>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</si>
  <si>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</si>
  <si>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</si>
  <si>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</si>
  <si>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</si>
  <si>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</si>
  <si>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</si>
  <si>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</si>
  <si>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</si>
  <si>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</si>
  <si>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</si>
  <si>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</si>
  <si>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</si>
  <si>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</si>
  <si>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</si>
  <si>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介護保険特別会計（介護保険事業勘定）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</si>
  <si>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</si>
  <si>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</si>
  <si>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</si>
  <si>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</si>
  <si>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</si>
  <si>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</si>
  <si>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</si>
  <si>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</si>
  <si>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</si>
  <si>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</si>
  <si>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</si>
  <si>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</si>
  <si>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</si>
  <si>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</si>
  <si>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</si>
  <si>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</si>
  <si>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</si>
  <si>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</si>
  <si>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</si>
  <si>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</si>
  <si>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</si>
  <si>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</si>
  <si>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</si>
  <si>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</si>
  <si>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</si>
  <si>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</si>
  <si>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</si>
  <si>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</si>
  <si>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</si>
  <si>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</si>
  <si>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</si>
  <si>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</si>
  <si>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</si>
  <si>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</si>
  <si>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</si>
  <si>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</si>
  <si>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</si>
  <si>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</si>
  <si>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</si>
  <si>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</si>
  <si>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</si>
  <si>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</si>
  <si>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</si>
  <si>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</si>
  <si>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</si>
  <si>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</si>
  <si>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</si>
  <si>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</si>
  <si>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</si>
  <si>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</si>
  <si>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</si>
  <si>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</si>
  <si>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</si>
  <si>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</si>
  <si>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</si>
  <si>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</si>
  <si>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</si>
  <si>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</si>
  <si>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</si>
  <si>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</si>
  <si>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</si>
  <si>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</si>
  <si>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</si>
  <si>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</si>
  <si>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</si>
  <si>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</si>
  <si>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</si>
  <si>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</si>
  <si>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</si>
  <si>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</si>
  <si>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</si>
  <si>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</si>
  <si>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</si>
  <si>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</si>
  <si>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</si>
  <si>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</si>
  <si>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</si>
  <si>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</si>
  <si>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</si>
  <si>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</si>
  <si>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2.60</t>
  </si>
  <si>
    <t>簡易水道事業会計</t>
  </si>
  <si>
    <t>下水道事業会計</t>
  </si>
  <si>
    <t>一般会計</t>
  </si>
  <si>
    <t>国民健康保険特別会計</t>
  </si>
  <si>
    <t>介護保険特別会計（保険事業勘定）</t>
  </si>
  <si>
    <t>後期高齢者医療特別会計</t>
  </si>
  <si>
    <t>介護保険特別会計（介護サービス事業勘定）</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</si>
  <si>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</si>
  <si>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</si>
  <si>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</si>
  <si>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</si>
  <si>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</si>
  <si>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</si>
  <si>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</si>
  <si>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</si>
  <si>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</si>
  <si>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岩手県市町村総合事務組合（一般会計）</t>
  </si>
  <si>
    <t>岩手県市町村総合事務組合（特別会計）</t>
    <rPh sb="13" eb="15">
      <t>トクベツ</t>
    </rPh>
    <phoneticPr fontId="2"/>
  </si>
  <si>
    <t>気仙広域連合（一般会計）</t>
    <rPh sb="0" eb="2">
      <t>ケセン</t>
    </rPh>
    <rPh sb="2" eb="4">
      <t>コウイキ</t>
    </rPh>
    <rPh sb="4" eb="6">
      <t>レンゴウ</t>
    </rPh>
    <rPh sb="7" eb="11">
      <t>イッパンカイケイ</t>
    </rPh>
    <phoneticPr fontId="2"/>
  </si>
  <si>
    <t>気仙広域連合（特別会計）</t>
    <rPh sb="0" eb="2">
      <t>ケセン</t>
    </rPh>
    <rPh sb="2" eb="4">
      <t>コウイキ</t>
    </rPh>
    <rPh sb="4" eb="6">
      <t>レンゴウ</t>
    </rPh>
    <rPh sb="7" eb="9">
      <t>トクベツ</t>
    </rPh>
    <rPh sb="9" eb="11">
      <t>カイケイ</t>
    </rPh>
    <phoneticPr fontId="2"/>
  </si>
  <si>
    <t>大船渡地区消防組合</t>
    <rPh sb="0" eb="3">
      <t>オオフナト</t>
    </rPh>
    <rPh sb="3" eb="5">
      <t>チク</t>
    </rPh>
    <rPh sb="5" eb="7">
      <t>ショウボウ</t>
    </rPh>
    <rPh sb="7" eb="9">
      <t>クミアイ</t>
    </rPh>
    <phoneticPr fontId="2"/>
  </si>
  <si>
    <t>大船渡地区環境衛生組合</t>
    <rPh sb="0" eb="3">
      <t>オオフナト</t>
    </rPh>
    <rPh sb="3" eb="5">
      <t>チク</t>
    </rPh>
    <rPh sb="5" eb="7">
      <t>カンキョウ</t>
    </rPh>
    <rPh sb="7" eb="9">
      <t>エイセイ</t>
    </rPh>
    <rPh sb="9" eb="11">
      <t>クミアイ</t>
    </rPh>
    <phoneticPr fontId="2"/>
  </si>
  <si>
    <t>岩手沿岸南部広域環境組合</t>
    <rPh sb="0" eb="2">
      <t>イワテ</t>
    </rPh>
    <rPh sb="2" eb="4">
      <t>エンガン</t>
    </rPh>
    <rPh sb="4" eb="6">
      <t>ナンブ</t>
    </rPh>
    <rPh sb="6" eb="8">
      <t>コウイキ</t>
    </rPh>
    <rPh sb="8" eb="10">
      <t>カンキョウ</t>
    </rPh>
    <rPh sb="10" eb="12">
      <t>クミアイ</t>
    </rPh>
    <phoneticPr fontId="2"/>
  </si>
  <si>
    <t>岩手県後期高齢者医療広域連合（一般会計）</t>
    <rPh sb="0" eb="3">
      <t>イワテケン</t>
    </rPh>
    <rPh sb="3" eb="5">
      <t>コウキ</t>
    </rPh>
    <rPh sb="5" eb="8">
      <t>コウレイシャ</t>
    </rPh>
    <rPh sb="8" eb="10">
      <t>イリョウ</t>
    </rPh>
    <rPh sb="10" eb="12">
      <t>コウイキ</t>
    </rPh>
    <rPh sb="12" eb="14">
      <t>レンゴウ</t>
    </rPh>
    <rPh sb="15" eb="17">
      <t>イッパン</t>
    </rPh>
    <rPh sb="17" eb="19">
      <t>カイケイ</t>
    </rPh>
    <phoneticPr fontId="2"/>
  </si>
  <si>
    <t>岩手県後期高齢者医療広域連合（特別会計）</t>
    <rPh sb="0" eb="3">
      <t>イワテケン</t>
    </rPh>
    <rPh sb="3" eb="5">
      <t>コウキ</t>
    </rPh>
    <rPh sb="5" eb="8">
      <t>コウレイシャ</t>
    </rPh>
    <rPh sb="8" eb="10">
      <t>イリョウ</t>
    </rPh>
    <rPh sb="10" eb="12">
      <t>コウイキ</t>
    </rPh>
    <rPh sb="12" eb="14">
      <t>レンゴウ</t>
    </rPh>
    <rPh sb="15" eb="17">
      <t>トクベツ</t>
    </rPh>
    <rPh sb="17" eb="19">
      <t>カイケイ</t>
    </rPh>
    <phoneticPr fontId="2"/>
  </si>
  <si>
    <t>地域情報通信基盤施設整備基金</t>
    <rPh sb="0" eb="14">
      <t>チイキジョウホウツウシンキバンシセツセイビキキン</t>
    </rPh>
    <phoneticPr fontId="5"/>
  </si>
  <si>
    <t>福祉基金</t>
    <rPh sb="0" eb="4">
      <t>フクシキキン</t>
    </rPh>
    <phoneticPr fontId="5"/>
  </si>
  <si>
    <t>まちづくり応援基金</t>
    <rPh sb="5" eb="9">
      <t>オウエンキキン</t>
    </rPh>
    <phoneticPr fontId="5"/>
  </si>
  <si>
    <t>地域活性化基金</t>
    <rPh sb="0" eb="7">
      <t>チイキカッセイカキキン</t>
    </rPh>
    <phoneticPr fontId="2"/>
  </si>
  <si>
    <t>ふるさとの森林づくり基金</t>
    <rPh sb="5" eb="7">
      <t>シンリン</t>
    </rPh>
    <rPh sb="10" eb="1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</si>
</sst>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0084-496B-BBC8-D01DABD47AB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140156</c:v>
                </c:pt>
                <c:pt idx="1">
                  <c:v>98192</c:v>
                </c:pt>
                <c:pt idx="2">
                  <c:v>103741</c:v>
                </c:pt>
                <c:pt idx="3">
                  <c:v>134808</c:v>
                </c:pt>
                <c:pt idx="4">
                  <c:v>120082</c:v>
                </c:pt>
              </c:numCache>
            </c:numRef>
          </c:val>
          <c:smooth val="0"/>
          <c:extLst>
            <c:ext xmlns:c16="http://schemas.microsoft.com/office/drawing/2014/chart" uri="{C3380CC4-5D6E-409C-BE32-E72D297353CC}">
              <c16:uniqueId val="{00000001-0084-496B-BBC8-D01DABD47AB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3.49</c:v>
                </c:pt>
                <c:pt idx="1">
                  <c:v>0.57999999999999996</c:v>
                </c:pt>
                <c:pt idx="2">
                  <c:v>2.5299999999999998</c:v>
                </c:pt>
                <c:pt idx="3">
                  <c:v>4.3600000000000003</c:v>
                </c:pt>
                <c:pt idx="4">
                  <c:v>3.25</c:v>
                </c:pt>
              </c:numCache>
            </c:numRef>
          </c:val>
          <c:extLst>
            <c:ext xmlns:c16="http://schemas.microsoft.com/office/drawing/2014/chart" uri="{C3380CC4-5D6E-409C-BE32-E72D297353CC}">
              <c16:uniqueId val="{00000000-EBA2-4795-BFF3-7E27CADB33D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74.89</c:v>
                </c:pt>
                <c:pt idx="1">
                  <c:v>69.56</c:v>
                </c:pt>
                <c:pt idx="2">
                  <c:v>71.08</c:v>
                </c:pt>
                <c:pt idx="3">
                  <c:v>71.489999999999995</c:v>
                </c:pt>
                <c:pt idx="4">
                  <c:v>87.78</c:v>
                </c:pt>
              </c:numCache>
            </c:numRef>
          </c:val>
          <c:extLst>
            <c:ext xmlns:c16="http://schemas.microsoft.com/office/drawing/2014/chart" uri="{C3380CC4-5D6E-409C-BE32-E72D297353CC}">
              <c16:uniqueId val="{00000001-EBA2-4795-BFF3-7E27CADB33D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c:v>
                </c:pt>
                <c:pt idx="1">
                  <c:v>-2.6</c:v>
                </c:pt>
                <c:pt idx="2">
                  <c:v>1.99</c:v>
                </c:pt>
                <c:pt idx="3">
                  <c:v>2.76</c:v>
                </c:pt>
                <c:pt idx="4">
                  <c:v>17.55</c:v>
                </c:pt>
              </c:numCache>
            </c:numRef>
          </c:val>
          <c:smooth val="0"/>
          <c:extLst>
            <c:ext xmlns:c16="http://schemas.microsoft.com/office/drawing/2014/chart" uri="{C3380CC4-5D6E-409C-BE32-E72D297353CC}">
              <c16:uniqueId val="{00000002-EBA2-4795-BFF3-7E27CADB33D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689-477F-9C68-EC2DF4E1079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689-477F-9C68-EC2DF4E1079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689-477F-9C68-EC2DF4E10795}"/>
            </c:ext>
          </c:extLst>
        </c:ser>
        <c:ser>
          <c:idx val="3"/>
          <c:order val="3"/>
          <c:tx>
            <c:strRef>
              <c:f>データシート!$A$30</c:f>
              <c:strCache>
                <c:ptCount val="1"/>
                <c:pt idx="0">
                  <c:v>介護保険特別会計（介護サービス事業勘定）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0.02</c:v>
                </c:pt>
                <c:pt idx="6">
                  <c:v>#N/A</c:v>
                </c:pt>
                <c:pt idx="7">
                  <c:v>0.03</c:v>
                </c:pt>
                <c:pt idx="8">
                  <c:v>#N/A</c:v>
                </c:pt>
                <c:pt idx="9">
                  <c:v>0</c:v>
                </c:pt>
              </c:numCache>
            </c:numRef>
          </c:val>
          <c:extLst>
            <c:ext xmlns:c16="http://schemas.microsoft.com/office/drawing/2014/chart" uri="{C3380CC4-5D6E-409C-BE32-E72D297353CC}">
              <c16:uniqueId val="{00000003-1689-477F-9C68-EC2DF4E1079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4-1689-477F-9C68-EC2DF4E10795}"/>
            </c:ext>
          </c:extLst>
        </c:ser>
        <c:ser>
          <c:idx val="5"/>
          <c:order val="5"/>
          <c:tx>
            <c:strRef>
              <c:f>データシート!$A$32</c:f>
              <c:strCache>
                <c:ptCount val="1"/>
                <c:pt idx="0">
                  <c:v>介護保険特別会計（保険事業勘定）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c:v>
                </c:pt>
                <c:pt idx="2">
                  <c:v>#N/A</c:v>
                </c:pt>
                <c:pt idx="3">
                  <c:v>0.83</c:v>
                </c:pt>
                <c:pt idx="4">
                  <c:v>#N/A</c:v>
                </c:pt>
                <c:pt idx="5">
                  <c:v>1.1499999999999999</c:v>
                </c:pt>
                <c:pt idx="6">
                  <c:v>#N/A</c:v>
                </c:pt>
                <c:pt idx="7">
                  <c:v>1.63</c:v>
                </c:pt>
                <c:pt idx="8">
                  <c:v>#N/A</c:v>
                </c:pt>
                <c:pt idx="9">
                  <c:v>0.91</c:v>
                </c:pt>
              </c:numCache>
            </c:numRef>
          </c:val>
          <c:extLst>
            <c:ext xmlns:c16="http://schemas.microsoft.com/office/drawing/2014/chart" uri="{C3380CC4-5D6E-409C-BE32-E72D297353CC}">
              <c16:uniqueId val="{00000005-1689-477F-9C68-EC2DF4E1079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2.21</c:v>
                </c:pt>
                <c:pt idx="2">
                  <c:v>#N/A</c:v>
                </c:pt>
                <c:pt idx="3">
                  <c:v>1.96</c:v>
                </c:pt>
                <c:pt idx="4">
                  <c:v>#N/A</c:v>
                </c:pt>
                <c:pt idx="5">
                  <c:v>2.17</c:v>
                </c:pt>
                <c:pt idx="6">
                  <c:v>#N/A</c:v>
                </c:pt>
                <c:pt idx="7">
                  <c:v>2.27</c:v>
                </c:pt>
                <c:pt idx="8">
                  <c:v>#N/A</c:v>
                </c:pt>
                <c:pt idx="9">
                  <c:v>2.2599999999999998</c:v>
                </c:pt>
              </c:numCache>
            </c:numRef>
          </c:val>
          <c:extLst>
            <c:ext xmlns:c16="http://schemas.microsoft.com/office/drawing/2014/chart" uri="{C3380CC4-5D6E-409C-BE32-E72D297353CC}">
              <c16:uniqueId val="{00000006-1689-477F-9C68-EC2DF4E1079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3.48</c:v>
                </c:pt>
                <c:pt idx="2">
                  <c:v>#N/A</c:v>
                </c:pt>
                <c:pt idx="3">
                  <c:v>6.17</c:v>
                </c:pt>
                <c:pt idx="4">
                  <c:v>#N/A</c:v>
                </c:pt>
                <c:pt idx="5">
                  <c:v>2.5299999999999998</c:v>
                </c:pt>
                <c:pt idx="6">
                  <c:v>#N/A</c:v>
                </c:pt>
                <c:pt idx="7">
                  <c:v>4.3600000000000003</c:v>
                </c:pt>
                <c:pt idx="8">
                  <c:v>#N/A</c:v>
                </c:pt>
                <c:pt idx="9">
                  <c:v>3.25</c:v>
                </c:pt>
              </c:numCache>
            </c:numRef>
          </c:val>
          <c:extLst>
            <c:ext xmlns:c16="http://schemas.microsoft.com/office/drawing/2014/chart" uri="{C3380CC4-5D6E-409C-BE32-E72D297353CC}">
              <c16:uniqueId val="{00000007-1689-477F-9C68-EC2DF4E1079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1.77</c:v>
                </c:pt>
                <c:pt idx="2">
                  <c:v>#N/A</c:v>
                </c:pt>
                <c:pt idx="3">
                  <c:v>2.0299999999999998</c:v>
                </c:pt>
                <c:pt idx="4">
                  <c:v>#N/A</c:v>
                </c:pt>
                <c:pt idx="5">
                  <c:v>2.58</c:v>
                </c:pt>
                <c:pt idx="6">
                  <c:v>#N/A</c:v>
                </c:pt>
                <c:pt idx="7">
                  <c:v>3.24</c:v>
                </c:pt>
                <c:pt idx="8">
                  <c:v>#N/A</c:v>
                </c:pt>
                <c:pt idx="9">
                  <c:v>3.71</c:v>
                </c:pt>
              </c:numCache>
            </c:numRef>
          </c:val>
          <c:extLst>
            <c:ext xmlns:c16="http://schemas.microsoft.com/office/drawing/2014/chart" uri="{C3380CC4-5D6E-409C-BE32-E72D297353CC}">
              <c16:uniqueId val="{00000008-1689-477F-9C68-EC2DF4E10795}"/>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7.89</c:v>
                </c:pt>
                <c:pt idx="2">
                  <c:v>#N/A</c:v>
                </c:pt>
                <c:pt idx="3">
                  <c:v>7.99</c:v>
                </c:pt>
                <c:pt idx="4">
                  <c:v>#N/A</c:v>
                </c:pt>
                <c:pt idx="5">
                  <c:v>9.7100000000000009</c:v>
                </c:pt>
                <c:pt idx="6">
                  <c:v>#N/A</c:v>
                </c:pt>
                <c:pt idx="7">
                  <c:v>10.27</c:v>
                </c:pt>
                <c:pt idx="8">
                  <c:v>#N/A</c:v>
                </c:pt>
                <c:pt idx="9">
                  <c:v>10.54</c:v>
                </c:pt>
              </c:numCache>
            </c:numRef>
          </c:val>
          <c:extLst>
            <c:ext xmlns:c16="http://schemas.microsoft.com/office/drawing/2014/chart" uri="{C3380CC4-5D6E-409C-BE32-E72D297353CC}">
              <c16:uniqueId val="{00000009-1689-477F-9C68-EC2DF4E1079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590</c:v>
                </c:pt>
                <c:pt idx="5">
                  <c:v>604</c:v>
                </c:pt>
                <c:pt idx="8">
                  <c:v>570</c:v>
                </c:pt>
                <c:pt idx="11">
                  <c:v>572</c:v>
                </c:pt>
                <c:pt idx="14">
                  <c:v>570</c:v>
                </c:pt>
              </c:numCache>
            </c:numRef>
          </c:val>
          <c:extLst>
            <c:ext xmlns:c16="http://schemas.microsoft.com/office/drawing/2014/chart" uri="{C3380CC4-5D6E-409C-BE32-E72D297353CC}">
              <c16:uniqueId val="{00000000-736A-4773-8774-D5C067F7356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36A-4773-8774-D5C067F7356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1</c:v>
                </c:pt>
                <c:pt idx="6">
                  <c:v>1</c:v>
                </c:pt>
                <c:pt idx="9">
                  <c:v>1</c:v>
                </c:pt>
                <c:pt idx="12">
                  <c:v>1</c:v>
                </c:pt>
              </c:numCache>
            </c:numRef>
          </c:val>
          <c:extLst>
            <c:ext xmlns:c16="http://schemas.microsoft.com/office/drawing/2014/chart" uri="{C3380CC4-5D6E-409C-BE32-E72D297353CC}">
              <c16:uniqueId val="{00000002-736A-4773-8774-D5C067F7356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c:v>
                </c:pt>
                <c:pt idx="3">
                  <c:v>25</c:v>
                </c:pt>
                <c:pt idx="6">
                  <c:v>25</c:v>
                </c:pt>
                <c:pt idx="9">
                  <c:v>26</c:v>
                </c:pt>
                <c:pt idx="12">
                  <c:v>25</c:v>
                </c:pt>
              </c:numCache>
            </c:numRef>
          </c:val>
          <c:extLst>
            <c:ext xmlns:c16="http://schemas.microsoft.com/office/drawing/2014/chart" uri="{C3380CC4-5D6E-409C-BE32-E72D297353CC}">
              <c16:uniqueId val="{00000003-736A-4773-8774-D5C067F7356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129</c:v>
                </c:pt>
                <c:pt idx="3">
                  <c:v>81</c:v>
                </c:pt>
                <c:pt idx="6">
                  <c:v>64</c:v>
                </c:pt>
                <c:pt idx="9">
                  <c:v>66</c:v>
                </c:pt>
                <c:pt idx="12">
                  <c:v>57</c:v>
                </c:pt>
              </c:numCache>
            </c:numRef>
          </c:val>
          <c:extLst>
            <c:ext xmlns:c16="http://schemas.microsoft.com/office/drawing/2014/chart" uri="{C3380CC4-5D6E-409C-BE32-E72D297353CC}">
              <c16:uniqueId val="{00000004-736A-4773-8774-D5C067F7356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6A-4773-8774-D5C067F7356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36A-4773-8774-D5C067F7356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678</c:v>
                </c:pt>
                <c:pt idx="3">
                  <c:v>723</c:v>
                </c:pt>
                <c:pt idx="6">
                  <c:v>671</c:v>
                </c:pt>
                <c:pt idx="9">
                  <c:v>670</c:v>
                </c:pt>
                <c:pt idx="12">
                  <c:v>687</c:v>
                </c:pt>
              </c:numCache>
            </c:numRef>
          </c:val>
          <c:extLst>
            <c:ext xmlns:c16="http://schemas.microsoft.com/office/drawing/2014/chart" uri="{C3380CC4-5D6E-409C-BE32-E72D297353CC}">
              <c16:uniqueId val="{00000007-736A-4773-8774-D5C067F7356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242</c:v>
                </c:pt>
                <c:pt idx="2">
                  <c:v>#N/A</c:v>
                </c:pt>
                <c:pt idx="3">
                  <c:v>#N/A</c:v>
                </c:pt>
                <c:pt idx="4">
                  <c:v>226</c:v>
                </c:pt>
                <c:pt idx="5">
                  <c:v>#N/A</c:v>
                </c:pt>
                <c:pt idx="6">
                  <c:v>#N/A</c:v>
                </c:pt>
                <c:pt idx="7">
                  <c:v>191</c:v>
                </c:pt>
                <c:pt idx="8">
                  <c:v>#N/A</c:v>
                </c:pt>
                <c:pt idx="9">
                  <c:v>#N/A</c:v>
                </c:pt>
                <c:pt idx="10">
                  <c:v>191</c:v>
                </c:pt>
                <c:pt idx="11">
                  <c:v>#N/A</c:v>
                </c:pt>
                <c:pt idx="12">
                  <c:v>#N/A</c:v>
                </c:pt>
                <c:pt idx="13">
                  <c:v>200</c:v>
                </c:pt>
                <c:pt idx="14">
                  <c:v>#N/A</c:v>
                </c:pt>
              </c:numCache>
            </c:numRef>
          </c:val>
          <c:smooth val="0"/>
          <c:extLst>
            <c:ext xmlns:c16="http://schemas.microsoft.com/office/drawing/2014/chart" uri="{C3380CC4-5D6E-409C-BE32-E72D297353CC}">
              <c16:uniqueId val="{00000008-736A-4773-8774-D5C067F7356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5018</c:v>
                </c:pt>
                <c:pt idx="5">
                  <c:v>4579</c:v>
                </c:pt>
                <c:pt idx="8">
                  <c:v>4360</c:v>
                </c:pt>
                <c:pt idx="11">
                  <c:v>4141</c:v>
                </c:pt>
                <c:pt idx="14">
                  <c:v>3869</c:v>
                </c:pt>
              </c:numCache>
            </c:numRef>
          </c:val>
          <c:extLst>
            <c:ext xmlns:c16="http://schemas.microsoft.com/office/drawing/2014/chart" uri="{C3380CC4-5D6E-409C-BE32-E72D297353CC}">
              <c16:uniqueId val="{00000000-DE43-4D3E-8C6A-530984FA737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103</c:v>
                </c:pt>
                <c:pt idx="5">
                  <c:v>130</c:v>
                </c:pt>
                <c:pt idx="8">
                  <c:v>174</c:v>
                </c:pt>
                <c:pt idx="11">
                  <c:v>152</c:v>
                </c:pt>
                <c:pt idx="14">
                  <c:v>95</c:v>
                </c:pt>
              </c:numCache>
            </c:numRef>
          </c:val>
          <c:extLst>
            <c:ext xmlns:c16="http://schemas.microsoft.com/office/drawing/2014/chart" uri="{C3380CC4-5D6E-409C-BE32-E72D297353CC}">
              <c16:uniqueId val="{00000001-DE43-4D3E-8C6A-530984FA737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4814</c:v>
                </c:pt>
                <c:pt idx="5">
                  <c:v>5178</c:v>
                </c:pt>
                <c:pt idx="8">
                  <c:v>5460</c:v>
                </c:pt>
                <c:pt idx="11">
                  <c:v>5856</c:v>
                </c:pt>
                <c:pt idx="14">
                  <c:v>6344</c:v>
                </c:pt>
              </c:numCache>
            </c:numRef>
          </c:val>
          <c:extLst>
            <c:ext xmlns:c16="http://schemas.microsoft.com/office/drawing/2014/chart" uri="{C3380CC4-5D6E-409C-BE32-E72D297353CC}">
              <c16:uniqueId val="{00000002-DE43-4D3E-8C6A-530984FA737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43-4D3E-8C6A-530984FA737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43-4D3E-8C6A-530984FA737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E43-4D3E-8C6A-530984FA737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752</c:v>
                </c:pt>
                <c:pt idx="3">
                  <c:v>744</c:v>
                </c:pt>
                <c:pt idx="6">
                  <c:v>755</c:v>
                </c:pt>
                <c:pt idx="9">
                  <c:v>726</c:v>
                </c:pt>
                <c:pt idx="12">
                  <c:v>706</c:v>
                </c:pt>
              </c:numCache>
            </c:numRef>
          </c:val>
          <c:extLst>
            <c:ext xmlns:c16="http://schemas.microsoft.com/office/drawing/2014/chart" uri="{C3380CC4-5D6E-409C-BE32-E72D297353CC}">
              <c16:uniqueId val="{00000006-DE43-4D3E-8C6A-530984FA737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143</c:v>
                </c:pt>
                <c:pt idx="3">
                  <c:v>121</c:v>
                </c:pt>
                <c:pt idx="6">
                  <c:v>99</c:v>
                </c:pt>
                <c:pt idx="9">
                  <c:v>73</c:v>
                </c:pt>
                <c:pt idx="12">
                  <c:v>53</c:v>
                </c:pt>
              </c:numCache>
            </c:numRef>
          </c:val>
          <c:extLst>
            <c:ext xmlns:c16="http://schemas.microsoft.com/office/drawing/2014/chart" uri="{C3380CC4-5D6E-409C-BE32-E72D297353CC}">
              <c16:uniqueId val="{00000007-DE43-4D3E-8C6A-530984FA737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844</c:v>
                </c:pt>
                <c:pt idx="3">
                  <c:v>686</c:v>
                </c:pt>
                <c:pt idx="6">
                  <c:v>489</c:v>
                </c:pt>
                <c:pt idx="9">
                  <c:v>341</c:v>
                </c:pt>
                <c:pt idx="12">
                  <c:v>266</c:v>
                </c:pt>
              </c:numCache>
            </c:numRef>
          </c:val>
          <c:extLst>
            <c:ext xmlns:c16="http://schemas.microsoft.com/office/drawing/2014/chart" uri="{C3380CC4-5D6E-409C-BE32-E72D297353CC}">
              <c16:uniqueId val="{00000008-DE43-4D3E-8C6A-530984FA737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9-DE43-4D3E-8C6A-530984FA737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5992</c:v>
                </c:pt>
                <c:pt idx="3">
                  <c:v>5604</c:v>
                </c:pt>
                <c:pt idx="6">
                  <c:v>5203</c:v>
                </c:pt>
                <c:pt idx="9">
                  <c:v>4991</c:v>
                </c:pt>
                <c:pt idx="12">
                  <c:v>4745</c:v>
                </c:pt>
              </c:numCache>
            </c:numRef>
          </c:val>
          <c:extLst>
            <c:ext xmlns:c16="http://schemas.microsoft.com/office/drawing/2014/chart" uri="{C3380CC4-5D6E-409C-BE32-E72D297353CC}">
              <c16:uniqueId val="{0000000A-DE43-4D3E-8C6A-530984FA737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E43-4D3E-8C6A-530984FA737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2440</c:v>
                </c:pt>
                <c:pt idx="1">
                  <c:v>2472</c:v>
                </c:pt>
                <c:pt idx="2">
                  <c:v>3129</c:v>
                </c:pt>
              </c:numCache>
            </c:numRef>
          </c:val>
          <c:extLst>
            <c:ext xmlns:c16="http://schemas.microsoft.com/office/drawing/2014/chart" uri="{C3380CC4-5D6E-409C-BE32-E72D297353CC}">
              <c16:uniqueId val="{00000000-3263-400B-ACD4-33CEC1F5E7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1081</c:v>
                </c:pt>
                <c:pt idx="1">
                  <c:v>1331</c:v>
                </c:pt>
                <c:pt idx="2">
                  <c:v>1395</c:v>
                </c:pt>
              </c:numCache>
            </c:numRef>
          </c:val>
          <c:extLst>
            <c:ext xmlns:c16="http://schemas.microsoft.com/office/drawing/2014/chart" uri="{C3380CC4-5D6E-409C-BE32-E72D297353CC}">
              <c16:uniqueId val="{00000001-3263-400B-ACD4-33CEC1F5E7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1511</c:v>
                </c:pt>
                <c:pt idx="1">
                  <c:v>1637</c:v>
                </c:pt>
                <c:pt idx="2">
                  <c:v>1605</c:v>
                </c:pt>
              </c:numCache>
            </c:numRef>
          </c:val>
          <c:extLst>
            <c:ext xmlns:c16="http://schemas.microsoft.com/office/drawing/2014/chart" uri="{C3380CC4-5D6E-409C-BE32-E72D297353CC}">
              <c16:uniqueId val="{00000002-3263-400B-ACD4-33CEC1F5E7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岩手県住田町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公営企業債の元利償還金に対する繰入金は、</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H28</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R01</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に起債した公営企業適用債の償還により増加傾向であったが、</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R03</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より純元利償還金額（</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条分）が減少したことにより公営企業債の繰入金は減少していた。元利償還金に関しては前年度より若干ではあるが増加している。算入公債費等は、臨時財政対策債や過疎対策事業債など、依然として交付税算入率の高い起債を活用していることから、元利償還費等に対する割合は、高い水準を維持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岩手県住田町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公営企業債や一部事務組合への地方債償還に対する繰出金見込額は減少を続けており、一般会計等に係る地方債の現在高も減少傾向にある。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R06</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の将来負担額については、過疎債や臨時財政対策債、緊急防災・減災事業債等の地方債の現在高が減少したことから、</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R05</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から減少している。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充当可能基金は</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488</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百万の増、充当可能財源は</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141</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百万の増に対し、充当可能歳入は</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57</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将来負担比率の分子については、充当可能財源の増に加えて、将来負担額の減となったことから、</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518</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岩手県住田町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の主な増減は、財政調整基金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657</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百万円の増、減債基金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64</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百万円の増、その他特目基金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32</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百万円の減によるものである。</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・大きなハード事業が今後増えていく見込みのため、財政が悪化しないよう需要に耐えられる基金残高を保つ。</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・基金残高の動きがない特目基金もあるため、基金の目的を明確にし、必要であれば基金を取り崩して計画的に事業を執行していく。</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・地域情報通信基盤施設整備基金：住田町内全戸に設置している情報通信基盤施設の修繕・更新に備えるための基金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・福祉基金：福祉の充実を図る資金に充当するための基金。</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・まちづくり応援基金：ふるさと納税や寄付金を管理運用するための基金。</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・地域活性化基金：町の歴史・伝統・文化及び産業の特色を活かした独創的・個性的なまちづくりの推進に要する事業の財源にするための基金。</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・ふるさとの森林づくり基金：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J-</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クレジットの販売代金を森林環境保全等事業の財源とするための基金。</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・まちづくり応援基金：ふるさと納税分として</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百万円積立を行ったことに対し、町内の住民活動を支援する住民活動支援交付金として</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百万円取崩を行ったため、全体で</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・ふるさとの森林づくり基金：森林環境保全事業の国庫補助金の補助裏へ</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百万円を取崩し、充当したことによる減。</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・地域情報通信基盤施設整備基金：情報通信基盤施設については計画的な更新が必要となるため、適宜基金を取り崩しながら必要な更新を行っていく。</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・ふるさとの森林づくり基金：毎年</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百万円を上限として森林環境保全直接支援事業の国庫補助金の補助裏に充当するため、継続して取崩を行う予定である。</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・農林業振興資金貸付基金を廃止し、残額を積み立てたことで</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657</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 </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頻発する災害への備えやハード事業の実施、物価高騰等により増額していく見込みの事業費支払に対応できるよう、引き続き計画的に積み立てを継続する予定。</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普通交付税追加交付分である臨時財政対策債償還基金費を</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百万円と起債償還に備えて運用利息を含む</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55</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百万円を積立したが、一方で臨時財政対策債償還基金費を</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百万円取崩したため、全体で</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64</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今後は修繕等のハード事業への起債充当が増加していくことが見込まれるため、計画的に積立及び取崩を行う予定。</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岩手県住田町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
4,544
334.84
5,805,265
5,667,829
115,979
3,564,266
4,745,108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人口減少を背景に、財政基盤がぜい弱な状態が継続している。今後も人口減少対策と併せて、経済効果を生む産業振興施策を模索しながら、歳入の確保に努める必要がある。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50195</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593995"/>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84667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133246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62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84667</xdr:rowOff>
    </xdr:from>
    <xdr:to>
      <xdr:col>15</xdr:col>
      <xdr:colOff>82550</xdr:colOff>
      <xdr:row>44</xdr:row>
      <xdr:rowOff>96157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144736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84667</xdr:rowOff>
    </xdr:from>
    <xdr:to>
      <xdr:col>11</xdr:col>
      <xdr:colOff>31750</xdr:colOff>
      <xdr:row>44</xdr:row>
      <xdr:rowOff>96157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133246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66722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3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33867</xdr:rowOff>
    </xdr:from>
    <xdr:to>
      <xdr:col>15</xdr:col>
      <xdr:colOff>133350</xdr:colOff>
      <xdr:row>44</xdr:row>
      <xdr:rowOff>135467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120244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33867</xdr:rowOff>
    </xdr:from>
    <xdr:to>
      <xdr:col>7</xdr:col>
      <xdr:colOff>31750</xdr:colOff>
      <xdr:row>44</xdr:row>
      <xdr:rowOff>135467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120244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経常収支比率</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分子である経常経費充当一般財源が前年度より</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97,660</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千円増の</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2,934,985</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千円であったのに対し、分母である経常一般財源総額等が前年度より</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127,849</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千円増の</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3,610,276</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千円となったが、分母分子両方が増加となったため、経常収支比率は前年度より</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0.1pt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増の</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81.2%</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分子（経常経費充当一般財源）</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主に物件費の増（対前年度比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+43,054</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千円）、人件費の増（対前年度比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+20,616</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千円）により、経常経費一般財源は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97,660</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分母（経常一般財源総額等）</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主に地方税の増（対前年度比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42,130</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千円）、地方交付税の増（対前年度比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+28,827</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千円）により、全体で</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127,849</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千円の増となった。</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127953</xdr:rowOff>
    </xdr:from>
    <xdr:to>
      <xdr:col>23</xdr:col>
      <xdr:colOff>133350</xdr:colOff>
      <xdr:row>60</xdr:row>
      <xdr:rowOff>129963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414953"/>
          <a:ext cx="8382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16527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7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121920</xdr:rowOff>
    </xdr:from>
    <xdr:to>
      <xdr:col>19</xdr:col>
      <xdr:colOff>133350</xdr:colOff>
      <xdr:row>60</xdr:row>
      <xdr:rowOff>127953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40892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116751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75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101812</xdr:rowOff>
    </xdr:from>
    <xdr:to>
      <xdr:col>15</xdr:col>
      <xdr:colOff>82550</xdr:colOff>
      <xdr:row>60</xdr:row>
      <xdr:rowOff>121920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38881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92621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5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101812</xdr:rowOff>
    </xdr:from>
    <xdr:to>
      <xdr:col>11</xdr:col>
      <xdr:colOff>31750</xdr:colOff>
      <xdr:row>61</xdr:row>
      <xdr:rowOff>59055</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388812"/>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20231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116751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57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79163</xdr:rowOff>
    </xdr:from>
    <xdr:to>
      <xdr:col>23</xdr:col>
      <xdr:colOff>184150</xdr:colOff>
      <xdr:row>61</xdr:row>
      <xdr:rowOff>9313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95690</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21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77153</xdr:rowOff>
    </xdr:from>
    <xdr:to>
      <xdr:col>19</xdr:col>
      <xdr:colOff>184150</xdr:colOff>
      <xdr:row>61</xdr:row>
      <xdr:rowOff>7303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17480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133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71120</xdr:rowOff>
    </xdr:from>
    <xdr:to>
      <xdr:col>15</xdr:col>
      <xdr:colOff>133350</xdr:colOff>
      <xdr:row>61</xdr:row>
      <xdr:rowOff>1270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11447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51012</xdr:rowOff>
    </xdr:from>
    <xdr:to>
      <xdr:col>11</xdr:col>
      <xdr:colOff>82550</xdr:colOff>
      <xdr:row>60</xdr:row>
      <xdr:rowOff>152612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33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162789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106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8255</xdr:rowOff>
    </xdr:from>
    <xdr:to>
      <xdr:col>7</xdr:col>
      <xdr:colOff>31750</xdr:colOff>
      <xdr:row>61</xdr:row>
      <xdr:rowOff>109855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120032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235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[421,875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人件費は人件費の改定により、常勤職員及び会計年度任用職員の給与が増額となり</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77,390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千円前年度から増となった。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物件費については世田米第一町有住宅解体工事</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36,732</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千円の増及び埋蔵文化財発掘調査委託料</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30,235</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千円の増により全体では</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61,021</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千円の増となった。</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よって人口１人当たりの人件費・物件費も前年より</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40,316</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円の増額となった。</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48667</xdr:rowOff>
    </xdr:from>
    <xdr:to>
      <xdr:col>23</xdr:col>
      <xdr:colOff>133350</xdr:colOff>
      <xdr:row>82</xdr:row>
      <xdr:rowOff>81094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07567"/>
          <a:ext cx="838200" cy="3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146007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2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48667</xdr:rowOff>
    </xdr:from>
    <xdr:to>
      <xdr:col>19</xdr:col>
      <xdr:colOff>133350</xdr:colOff>
      <xdr:row>82</xdr:row>
      <xdr:rowOff>53823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07567"/>
          <a:ext cx="889000" cy="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46558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29232</xdr:rowOff>
    </xdr:from>
    <xdr:to>
      <xdr:col>15</xdr:col>
      <xdr:colOff>82550</xdr:colOff>
      <xdr:row>82</xdr:row>
      <xdr:rowOff>53823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88132"/>
          <a:ext cx="889000" cy="2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39240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5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29232</xdr:rowOff>
    </xdr:from>
    <xdr:to>
      <xdr:col>11</xdr:col>
      <xdr:colOff>31750</xdr:colOff>
      <xdr:row>82</xdr:row>
      <xdr:rowOff>35683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4088132"/>
          <a:ext cx="8890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25624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4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5430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21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30294</xdr:rowOff>
    </xdr:from>
    <xdr:to>
      <xdr:col>23</xdr:col>
      <xdr:colOff>184150</xdr:colOff>
      <xdr:row>82</xdr:row>
      <xdr:rowOff>131894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8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2371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6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169317</xdr:rowOff>
    </xdr:from>
    <xdr:to>
      <xdr:col>19</xdr:col>
      <xdr:colOff>184150</xdr:colOff>
      <xdr:row>82</xdr:row>
      <xdr:rowOff>99467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5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84244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43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3023</xdr:rowOff>
    </xdr:from>
    <xdr:to>
      <xdr:col>15</xdr:col>
      <xdr:colOff>133350</xdr:colOff>
      <xdr:row>82</xdr:row>
      <xdr:rowOff>104623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6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89400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4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149882</xdr:rowOff>
    </xdr:from>
    <xdr:to>
      <xdr:col>11</xdr:col>
      <xdr:colOff>82550</xdr:colOff>
      <xdr:row>82</xdr:row>
      <xdr:rowOff>80032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3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64809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2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156333</xdr:rowOff>
    </xdr:from>
    <xdr:to>
      <xdr:col>7</xdr:col>
      <xdr:colOff>31750</xdr:colOff>
      <xdr:row>82</xdr:row>
      <xdr:rowOff>86483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4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71260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30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1.2pt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の減となり、類似団体と比較しても</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ｐｔ下回っている状況にある。これは、指数の算出において、経験年数階層内における職員分布の変動が大きかったことに起因するものと推測される。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106539</xdr:rowOff>
    </xdr:from>
    <xdr:to>
      <xdr:col>81</xdr:col>
      <xdr:colOff>44450</xdr:colOff>
      <xdr:row>84</xdr:row>
      <xdr:rowOff>95955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336889"/>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95955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403916"/>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2116</xdr:rowOff>
    </xdr:from>
    <xdr:to>
      <xdr:col>72</xdr:col>
      <xdr:colOff>203200</xdr:colOff>
      <xdr:row>84</xdr:row>
      <xdr:rowOff>69145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4039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94138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119945</xdr:rowOff>
    </xdr:from>
    <xdr:to>
      <xdr:col>68</xdr:col>
      <xdr:colOff>152400</xdr:colOff>
      <xdr:row>84</xdr:row>
      <xdr:rowOff>69145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35029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80732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53922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55739</xdr:rowOff>
    </xdr:from>
    <xdr:to>
      <xdr:col>81</xdr:col>
      <xdr:colOff>95250</xdr:colOff>
      <xdr:row>83</xdr:row>
      <xdr:rowOff>157339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28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72266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3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45155</xdr:rowOff>
    </xdr:from>
    <xdr:to>
      <xdr:col>77</xdr:col>
      <xdr:colOff>95250</xdr:colOff>
      <xdr:row>84</xdr:row>
      <xdr:rowOff>146755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156932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1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122766</xdr:rowOff>
    </xdr:from>
    <xdr:to>
      <xdr:col>73</xdr:col>
      <xdr:colOff>44450</xdr:colOff>
      <xdr:row>84</xdr:row>
      <xdr:rowOff>52916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63093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18345</xdr:rowOff>
    </xdr:from>
    <xdr:to>
      <xdr:col>68</xdr:col>
      <xdr:colOff>203200</xdr:colOff>
      <xdr:row>84</xdr:row>
      <xdr:rowOff>119945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130122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18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69145</xdr:rowOff>
    </xdr:from>
    <xdr:to>
      <xdr:col>64</xdr:col>
      <xdr:colOff>152400</xdr:colOff>
      <xdr:row>83</xdr:row>
      <xdr:rowOff>170745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2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9472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6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】+6.44</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】+0.58</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前年度からほぼ横ばいである。定員適正化計画の目標職員数に対して、実際の職員数は少ない状況であるが、</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人当たりの職員数は類似団体に比べて高い傾向にあることから、適正な職員数の維持に努めていく必要がある。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2095</xdr:rowOff>
    </xdr:from>
    <xdr:to>
      <xdr:col>81</xdr:col>
      <xdr:colOff>44450</xdr:colOff>
      <xdr:row>63</xdr:row>
      <xdr:rowOff>37084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803445"/>
          <a:ext cx="838200" cy="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128668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44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126492</xdr:rowOff>
    </xdr:from>
    <xdr:to>
      <xdr:col>77</xdr:col>
      <xdr:colOff>44450</xdr:colOff>
      <xdr:row>63</xdr:row>
      <xdr:rowOff>2095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756392"/>
          <a:ext cx="889000" cy="4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126492</xdr:rowOff>
    </xdr:from>
    <xdr:to>
      <xdr:col>72</xdr:col>
      <xdr:colOff>203200</xdr:colOff>
      <xdr:row>62</xdr:row>
      <xdr:rowOff>129508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756392"/>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90297</xdr:rowOff>
    </xdr:from>
    <xdr:to>
      <xdr:col>68</xdr:col>
      <xdr:colOff>152400</xdr:colOff>
      <xdr:row>62</xdr:row>
      <xdr:rowOff>129508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720197"/>
          <a:ext cx="889000" cy="3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157734</xdr:rowOff>
    </xdr:from>
    <xdr:to>
      <xdr:col>81</xdr:col>
      <xdr:colOff>95250</xdr:colOff>
      <xdr:row>63</xdr:row>
      <xdr:rowOff>87884</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129811</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75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122745</xdr:rowOff>
    </xdr:from>
    <xdr:to>
      <xdr:col>77</xdr:col>
      <xdr:colOff>95250</xdr:colOff>
      <xdr:row>63</xdr:row>
      <xdr:rowOff>52895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75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37672</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83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75692</xdr:rowOff>
    </xdr:from>
    <xdr:to>
      <xdr:col>73</xdr:col>
      <xdr:colOff>44450</xdr:colOff>
      <xdr:row>63</xdr:row>
      <xdr:rowOff>5842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162069</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78708</xdr:rowOff>
    </xdr:from>
    <xdr:to>
      <xdr:col>68</xdr:col>
      <xdr:colOff>203200</xdr:colOff>
      <xdr:row>63</xdr:row>
      <xdr:rowOff>8858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70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165085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79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39497</xdr:rowOff>
    </xdr:from>
    <xdr:to>
      <xdr:col>64</xdr:col>
      <xdr:colOff>152400</xdr:colOff>
      <xdr:row>62</xdr:row>
      <xdr:rowOff>141097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66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125874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75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当該比率は３年間の平均値であり、前年度比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0.4pt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減の</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なお、単年度比率を過去の数値と比較すると、３年前の令和３年度比では、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2.4pt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の減となっており、主な要因は標準税収入額の増、普通交付税額の増及び公営企業繰入金の減である。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32766</xdr:rowOff>
    </xdr:from>
    <xdr:to>
      <xdr:col>81</xdr:col>
      <xdr:colOff>44450</xdr:colOff>
      <xdr:row>41</xdr:row>
      <xdr:rowOff>52070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6221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55389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84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90678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8152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90678</xdr:rowOff>
    </xdr:from>
    <xdr:to>
      <xdr:col>72</xdr:col>
      <xdr:colOff>203200</xdr:colOff>
      <xdr:row>41</xdr:row>
      <xdr:rowOff>148590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1201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42</xdr:row>
      <xdr:rowOff>6096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169943</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113047</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39878</xdr:rowOff>
    </xdr:from>
    <xdr:to>
      <xdr:col>73</xdr:col>
      <xdr:colOff>44450</xdr:colOff>
      <xdr:row>41</xdr:row>
      <xdr:rowOff>141478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151655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126746</xdr:rowOff>
    </xdr:from>
    <xdr:to>
      <xdr:col>64</xdr:col>
      <xdr:colOff>152400</xdr:colOff>
      <xdr:row>42</xdr:row>
      <xdr:rowOff>56896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41673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将来負担額より充当可能財源等が多かったため、分子がマイナスとなり比率は生じなかった。地方債現在高減少等により将来負担額が減少し、マイナスの比率は前年度比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11.7</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ｐｔ減の△</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150.9</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岩手県住田町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
4,544
334.84
5,805,265
5,667,829
115,979
3,564,266
4,745,108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人件費に係る経常収支比率は、前年度に比べ</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0.3pt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減少している。類似団体と比較すると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ｐｔ低い結果となった。これは人件費の改定による支出は増加しているものの２回にわたる選挙事務が発生した分の臨時的経費が増加したことから経常収支比率は減少したと考えられる。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類似団体とほぼ同水準ではあるが、今後の財政状況を勘案した際に、一層の業務の効率化や適正な職員数の管理を行い、人件費の抑制に努めていく必要がある。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7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7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28702</xdr:rowOff>
    </xdr:from>
    <xdr:to>
      <xdr:col>24</xdr:col>
      <xdr:colOff>25400</xdr:colOff>
      <xdr:row>37</xdr:row>
      <xdr:rowOff>42418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7235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23131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37846</xdr:rowOff>
    </xdr:from>
    <xdr:to>
      <xdr:col>19</xdr:col>
      <xdr:colOff>187325</xdr:colOff>
      <xdr:row>37</xdr:row>
      <xdr:rowOff>42418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81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37846</xdr:rowOff>
    </xdr:from>
    <xdr:to>
      <xdr:col>15</xdr:col>
      <xdr:colOff>98425</xdr:colOff>
      <xdr:row>37</xdr:row>
      <xdr:rowOff>42418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81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42418</xdr:rowOff>
    </xdr:from>
    <xdr:to>
      <xdr:col>11</xdr:col>
      <xdr:colOff>9525</xdr:colOff>
      <xdr:row>37</xdr:row>
      <xdr:rowOff>156718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8606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165879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6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163068</xdr:rowOff>
    </xdr:from>
    <xdr:to>
      <xdr:col>20</xdr:col>
      <xdr:colOff>38100</xdr:colOff>
      <xdr:row>37</xdr:row>
      <xdr:rowOff>93218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103395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158496</xdr:rowOff>
    </xdr:from>
    <xdr:to>
      <xdr:col>15</xdr:col>
      <xdr:colOff>149225</xdr:colOff>
      <xdr:row>37</xdr:row>
      <xdr:rowOff>88646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73423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163068</xdr:rowOff>
    </xdr:from>
    <xdr:to>
      <xdr:col>11</xdr:col>
      <xdr:colOff>60325</xdr:colOff>
      <xdr:row>37</xdr:row>
      <xdr:rowOff>93218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105918</xdr:rowOff>
    </xdr:from>
    <xdr:to>
      <xdr:col>6</xdr:col>
      <xdr:colOff>171450</xdr:colOff>
      <xdr:row>38</xdr:row>
      <xdr:rowOff>36068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20845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前年度と比べ</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0.8pt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増加している。物件費全体では物価高騰による電気料や燃料費の増が主な要因と分析できる。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今後も物価高騰等は続く見込みであり、施設維持にかかるコストがかさむと予測されることから、よりコストを意識した行政改革が求められる。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149860</xdr:rowOff>
    </xdr:from>
    <xdr:to>
      <xdr:col>82</xdr:col>
      <xdr:colOff>107950</xdr:colOff>
      <xdr:row>15</xdr:row>
      <xdr:rowOff>24130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5501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13987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585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14</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527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116857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68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69850</xdr:rowOff>
    </xdr:from>
    <xdr:to>
      <xdr:col>73</xdr:col>
      <xdr:colOff>180975</xdr:colOff>
      <xdr:row>14</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470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88282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66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69850</xdr:rowOff>
    </xdr:from>
    <xdr:to>
      <xdr:col>69</xdr:col>
      <xdr:colOff>92075</xdr:colOff>
      <xdr:row>14</xdr:row>
      <xdr:rowOff>144145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4701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36847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53992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625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144780</xdr:rowOff>
    </xdr:from>
    <xdr:to>
      <xdr:col>82</xdr:col>
      <xdr:colOff>158750</xdr:colOff>
      <xdr:row>15</xdr:row>
      <xdr:rowOff>74930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161307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99060</xdr:rowOff>
    </xdr:from>
    <xdr:to>
      <xdr:col>78</xdr:col>
      <xdr:colOff>120650</xdr:colOff>
      <xdr:row>15</xdr:row>
      <xdr:rowOff>29210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39387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26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19050</xdr:rowOff>
    </xdr:from>
    <xdr:to>
      <xdr:col>69</xdr:col>
      <xdr:colOff>142875</xdr:colOff>
      <xdr:row>14</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41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130827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1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93345</xdr:rowOff>
    </xdr:from>
    <xdr:to>
      <xdr:col>65</xdr:col>
      <xdr:colOff>53975</xdr:colOff>
      <xdr:row>15</xdr:row>
      <xdr:rowOff>23495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49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33672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262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前年度と近似の値となった。物価高騰対策重点支援重点支援地方交付金事業が前年度より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25,777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千円増額となったが、経常経費については前年度と同規模となったことから、このような結果が得られた。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7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2900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146050</xdr:rowOff>
    </xdr:from>
    <xdr:to>
      <xdr:col>15</xdr:col>
      <xdr:colOff>98425</xdr:colOff>
      <xdr:row>54</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232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146050</xdr:rowOff>
    </xdr:from>
    <xdr:to>
      <xdr:col>11</xdr:col>
      <xdr:colOff>9525</xdr:colOff>
      <xdr:row>54</xdr:row>
      <xdr:rowOff>107950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2329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19050</xdr:rowOff>
    </xdr:from>
    <xdr:to>
      <xdr:col>20</xdr:col>
      <xdr:colOff>38100</xdr:colOff>
      <xdr:row>54</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130827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168927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前年度とほぼ横ばいで推移した。経常的な経費に関しては大きく変動する項目がなかったためと分析される。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138430</xdr:rowOff>
    </xdr:from>
    <xdr:to>
      <xdr:col>82</xdr:col>
      <xdr:colOff>107950</xdr:colOff>
      <xdr:row>55</xdr:row>
      <xdr:rowOff>156718</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56818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16273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617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138430</xdr:rowOff>
    </xdr:from>
    <xdr:to>
      <xdr:col>78</xdr:col>
      <xdr:colOff>69850</xdr:colOff>
      <xdr:row>55</xdr:row>
      <xdr:rowOff>147574</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9568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110998</xdr:rowOff>
    </xdr:from>
    <xdr:to>
      <xdr:col>73</xdr:col>
      <xdr:colOff>180975</xdr:colOff>
      <xdr:row>55</xdr:row>
      <xdr:rowOff>147574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5407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110998</xdr:rowOff>
    </xdr:from>
    <xdr:to>
      <xdr:col>69</xdr:col>
      <xdr:colOff>92075</xdr:colOff>
      <xdr:row>56</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54074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105918</xdr:rowOff>
    </xdr:from>
    <xdr:to>
      <xdr:col>82</xdr:col>
      <xdr:colOff>158750</xdr:colOff>
      <xdr:row>56</xdr:row>
      <xdr:rowOff>36068</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53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122445</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38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96774</xdr:rowOff>
    </xdr:from>
    <xdr:to>
      <xdr:col>74</xdr:col>
      <xdr:colOff>31750</xdr:colOff>
      <xdr:row>56</xdr:row>
      <xdr:rowOff>26924</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37101</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29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60198</xdr:rowOff>
    </xdr:from>
    <xdr:to>
      <xdr:col>69</xdr:col>
      <xdr:colOff>142875</xdr:colOff>
      <xdr:row>55</xdr:row>
      <xdr:rowOff>161798</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4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525</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25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前年度と近似の値となった。補助費全体では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90,815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千円増となったが、経常的経費自体は例年と同規模となったことから、このような結果が得られた。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7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117856</xdr:rowOff>
    </xdr:from>
    <xdr:to>
      <xdr:col>82</xdr:col>
      <xdr:colOff>107950</xdr:colOff>
      <xdr:row>36</xdr:row>
      <xdr:rowOff>136144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5671800" y="62900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36</xdr:row>
      <xdr:rowOff>140716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4782800" y="63083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136144</xdr:rowOff>
    </xdr:from>
    <xdr:to>
      <xdr:col>73</xdr:col>
      <xdr:colOff>180975</xdr:colOff>
      <xdr:row>36</xdr:row>
      <xdr:rowOff>140716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3083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136144</xdr:rowOff>
    </xdr:from>
    <xdr:to>
      <xdr:col>69</xdr:col>
      <xdr:colOff>92075</xdr:colOff>
      <xdr:row>37</xdr:row>
      <xdr:rowOff>1270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3083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73423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83583</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08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85344</xdr:rowOff>
    </xdr:from>
    <xdr:to>
      <xdr:col>78</xdr:col>
      <xdr:colOff>120650</xdr:colOff>
      <xdr:row>37</xdr:row>
      <xdr:rowOff>15494</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89916</xdr:rowOff>
    </xdr:from>
    <xdr:to>
      <xdr:col>74</xdr:col>
      <xdr:colOff>31750</xdr:colOff>
      <xdr:row>37</xdr:row>
      <xdr:rowOff>20066</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85344</xdr:rowOff>
    </xdr:from>
    <xdr:to>
      <xdr:col>69</xdr:col>
      <xdr:colOff>142875</xdr:colOff>
      <xdr:row>37</xdr:row>
      <xdr:rowOff>15494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公債費については全体で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16,179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千円増となったが、経常収支比率については前年度と変わらない数値となった。前年度に引き続き類似団体平均により高くなっている状況である。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今後は計画的な事業の実施を図りながら、安定した財政運営に努めていく必要がある。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24130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3225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31767</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2890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27939</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2257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138447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282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27939</xdr:rowOff>
    </xdr:from>
    <xdr:to>
      <xdr:col>15</xdr:col>
      <xdr:colOff>98425</xdr:colOff>
      <xdr:row>77</xdr:row>
      <xdr:rowOff>58420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2209800" y="132295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153687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58420</xdr:rowOff>
    </xdr:from>
    <xdr:to>
      <xdr:col>11</xdr:col>
      <xdr:colOff>9525</xdr:colOff>
      <xdr:row>77</xdr:row>
      <xdr:rowOff>69850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1320800" y="132600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153687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148589</xdr:rowOff>
    </xdr:from>
    <xdr:to>
      <xdr:col>15</xdr:col>
      <xdr:colOff>149225</xdr:colOff>
      <xdr:row>77</xdr:row>
      <xdr:rowOff>78739</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63516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7620</xdr:rowOff>
    </xdr:from>
    <xdr:to>
      <xdr:col>11</xdr:col>
      <xdr:colOff>60325</xdr:colOff>
      <xdr:row>77</xdr:row>
      <xdr:rowOff>109220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93997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29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類似団体比</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】△10.2</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比率の算定の分子に計上する経常経費に係る一般財源等から公債費分を除いた額が前年度比</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97,660</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千円の増となったことや、分母に計上の経常一般財源等が</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127,849</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千円の増となり、分母分子ともに増額となったことから経常収支比率は昨年度とほぼ横ばいとなった。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公債費以外については、類似団体平均と比べ低い傾向にあるが、人口減少が進む中で、総合計画等に基づいた事業の見直し等を通して、町財政全体の費用の抑制に努める必要がある。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122428</xdr:rowOff>
    </xdr:from>
    <xdr:to>
      <xdr:col>82</xdr:col>
      <xdr:colOff>107950</xdr:colOff>
      <xdr:row>73</xdr:row>
      <xdr:rowOff>124714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263827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107713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5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113284</xdr:rowOff>
    </xdr:from>
    <xdr:to>
      <xdr:col>78</xdr:col>
      <xdr:colOff>69850</xdr:colOff>
      <xdr:row>73</xdr:row>
      <xdr:rowOff>122428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262913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27703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886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72136</xdr:rowOff>
    </xdr:from>
    <xdr:to>
      <xdr:col>73</xdr:col>
      <xdr:colOff>180975</xdr:colOff>
      <xdr:row>73</xdr:row>
      <xdr:rowOff>113284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58798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72136</xdr:rowOff>
    </xdr:from>
    <xdr:to>
      <xdr:col>69</xdr:col>
      <xdr:colOff>92075</xdr:colOff>
      <xdr:row>74</xdr:row>
      <xdr:rowOff>40132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587986"/>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103141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790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18559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73914</xdr:rowOff>
    </xdr:from>
    <xdr:to>
      <xdr:col>82</xdr:col>
      <xdr:colOff>158750</xdr:colOff>
      <xdr:row>74</xdr:row>
      <xdr:rowOff>4064</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258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153941</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249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71628</xdr:rowOff>
    </xdr:from>
    <xdr:to>
      <xdr:col>78</xdr:col>
      <xdr:colOff>120650</xdr:colOff>
      <xdr:row>74</xdr:row>
      <xdr:rowOff>1778</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58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11955</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356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62484</xdr:rowOff>
    </xdr:from>
    <xdr:to>
      <xdr:col>74</xdr:col>
      <xdr:colOff>31750</xdr:colOff>
      <xdr:row>73</xdr:row>
      <xdr:rowOff>164084</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57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2811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34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21336</xdr:rowOff>
    </xdr:from>
    <xdr:to>
      <xdr:col>69</xdr:col>
      <xdr:colOff>142875</xdr:colOff>
      <xdr:row>73</xdr:row>
      <xdr:rowOff>122936</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53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133113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30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160782</xdr:rowOff>
    </xdr:from>
    <xdr:to>
      <xdr:col>65</xdr:col>
      <xdr:colOff>53975</xdr:colOff>
      <xdr:row>74</xdr:row>
      <xdr:rowOff>90932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26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101109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44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岩手県住田町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61780</xdr:rowOff>
    </xdr:from>
    <xdr:to>
      <xdr:col>29</xdr:col>
      <xdr:colOff>127000</xdr:colOff>
      <xdr:row>14</xdr:row>
      <xdr:rowOff>73774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38255"/>
          <a:ext cx="647700" cy="183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126557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7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73774</xdr:rowOff>
    </xdr:from>
    <xdr:to>
      <xdr:col>26</xdr:col>
      <xdr:colOff>50800</xdr:colOff>
      <xdr:row>14</xdr:row>
      <xdr:rowOff>168399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21699"/>
          <a:ext cx="698500" cy="94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163392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2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168399</xdr:rowOff>
    </xdr:from>
    <xdr:to>
      <xdr:col>22</xdr:col>
      <xdr:colOff>114300</xdr:colOff>
      <xdr:row>15</xdr:row>
      <xdr:rowOff>13462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16324"/>
          <a:ext cx="698500" cy="165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33936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6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13462</xdr:rowOff>
    </xdr:from>
    <xdr:to>
      <xdr:col>18</xdr:col>
      <xdr:colOff>177800</xdr:colOff>
      <xdr:row>15</xdr:row>
      <xdr:rowOff>48788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32837"/>
          <a:ext cx="698500" cy="353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78917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1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110266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10980</xdr:rowOff>
    </xdr:from>
    <xdr:to>
      <xdr:col>29</xdr:col>
      <xdr:colOff>177800</xdr:colOff>
      <xdr:row>13</xdr:row>
      <xdr:rowOff>112580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87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27507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3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22974</xdr:rowOff>
    </xdr:from>
    <xdr:to>
      <xdr:col>26</xdr:col>
      <xdr:colOff>101600</xdr:colOff>
      <xdr:row>14</xdr:row>
      <xdr:rowOff>124574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70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134751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39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117599</xdr:rowOff>
    </xdr:from>
    <xdr:to>
      <xdr:col>22</xdr:col>
      <xdr:colOff>165100</xdr:colOff>
      <xdr:row>15</xdr:row>
      <xdr:rowOff>47749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65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57926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3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134112</xdr:rowOff>
    </xdr:from>
    <xdr:to>
      <xdr:col>19</xdr:col>
      <xdr:colOff>38100</xdr:colOff>
      <xdr:row>15</xdr:row>
      <xdr:rowOff>64262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82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74439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50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169438</xdr:rowOff>
    </xdr:from>
    <xdr:to>
      <xdr:col>15</xdr:col>
      <xdr:colOff>101600</xdr:colOff>
      <xdr:row>15</xdr:row>
      <xdr:rowOff>99588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17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109765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8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239776</xdr:rowOff>
    </xdr:from>
    <xdr:to>
      <xdr:col>29</xdr:col>
      <xdr:colOff>127000</xdr:colOff>
      <xdr:row>35</xdr:row>
      <xdr:rowOff>261432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50126"/>
          <a:ext cx="647700" cy="216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224553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34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261432</xdr:rowOff>
    </xdr:from>
    <xdr:to>
      <xdr:col>26</xdr:col>
      <xdr:colOff>50800</xdr:colOff>
      <xdr:row>35</xdr:row>
      <xdr:rowOff>266431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71782"/>
          <a:ext cx="698500" cy="4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319115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29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224071</xdr:rowOff>
    </xdr:from>
    <xdr:to>
      <xdr:col>22</xdr:col>
      <xdr:colOff>114300</xdr:colOff>
      <xdr:row>35</xdr:row>
      <xdr:rowOff>266431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34421"/>
          <a:ext cx="698500" cy="42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320402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30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212816</xdr:rowOff>
    </xdr:from>
    <xdr:to>
      <xdr:col>18</xdr:col>
      <xdr:colOff>177800</xdr:colOff>
      <xdr:row>35</xdr:row>
      <xdr:rowOff>224071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23166"/>
          <a:ext cx="698500" cy="112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6801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6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25813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188976</xdr:rowOff>
    </xdr:from>
    <xdr:to>
      <xdr:col>29</xdr:col>
      <xdr:colOff>177800</xdr:colOff>
      <xdr:row>35</xdr:row>
      <xdr:rowOff>290576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99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34053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644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210632</xdr:rowOff>
    </xdr:from>
    <xdr:to>
      <xdr:col>26</xdr:col>
      <xdr:colOff>101600</xdr:colOff>
      <xdr:row>35</xdr:row>
      <xdr:rowOff>312232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209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322409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89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215631</xdr:rowOff>
    </xdr:from>
    <xdr:to>
      <xdr:col>22</xdr:col>
      <xdr:colOff>165100</xdr:colOff>
      <xdr:row>35</xdr:row>
      <xdr:rowOff>317231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25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327408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173271</xdr:rowOff>
    </xdr:from>
    <xdr:to>
      <xdr:col>19</xdr:col>
      <xdr:colOff>38100</xdr:colOff>
      <xdr:row>35</xdr:row>
      <xdr:rowOff>274871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83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285048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52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162016</xdr:rowOff>
    </xdr:from>
    <xdr:to>
      <xdr:col>15</xdr:col>
      <xdr:colOff>101600</xdr:colOff>
      <xdr:row>35</xdr:row>
      <xdr:rowOff>263616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772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273793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54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岩手県住田町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
4,544
334.84
5,805,265
5,667,829
115,979
3,564,266
4,745,108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130647</xdr:rowOff>
    </xdr:from>
    <xdr:to>
      <xdr:col>24</xdr:col>
      <xdr:colOff>63500</xdr:colOff>
      <xdr:row>34</xdr:row>
      <xdr:rowOff>129748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88497"/>
          <a:ext cx="838200" cy="17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71716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3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129748</xdr:rowOff>
    </xdr:from>
    <xdr:to>
      <xdr:col>19</xdr:col>
      <xdr:colOff>177800</xdr:colOff>
      <xdr:row>35</xdr:row>
      <xdr:rowOff>25476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59048"/>
          <a:ext cx="889000" cy="6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101297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44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24943</xdr:rowOff>
    </xdr:from>
    <xdr:to>
      <xdr:col>15</xdr:col>
      <xdr:colOff>50800</xdr:colOff>
      <xdr:row>35</xdr:row>
      <xdr:rowOff>25476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25693"/>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135275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4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24943</xdr:rowOff>
    </xdr:from>
    <xdr:to>
      <xdr:col>10</xdr:col>
      <xdr:colOff>114300</xdr:colOff>
      <xdr:row>35</xdr:row>
      <xdr:rowOff>72934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25693"/>
          <a:ext cx="889000" cy="4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157258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5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17401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532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79847</xdr:rowOff>
    </xdr:from>
    <xdr:to>
      <xdr:col>24</xdr:col>
      <xdr:colOff>114300</xdr:colOff>
      <xdr:row>34</xdr:row>
      <xdr:rowOff>9997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3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102724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8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78948</xdr:rowOff>
    </xdr:from>
    <xdr:to>
      <xdr:col>20</xdr:col>
      <xdr:colOff>38100</xdr:colOff>
      <xdr:row>35</xdr:row>
      <xdr:rowOff>9098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0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25625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83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146126</xdr:rowOff>
    </xdr:from>
    <xdr:to>
      <xdr:col>15</xdr:col>
      <xdr:colOff>101600</xdr:colOff>
      <xdr:row>35</xdr:row>
      <xdr:rowOff>76276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92803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50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145593</xdr:rowOff>
    </xdr:from>
    <xdr:to>
      <xdr:col>10</xdr:col>
      <xdr:colOff>165100</xdr:colOff>
      <xdr:row>35</xdr:row>
      <xdr:rowOff>75743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7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92270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50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22134</xdr:rowOff>
    </xdr:from>
    <xdr:to>
      <xdr:col>6</xdr:col>
      <xdr:colOff>38100</xdr:colOff>
      <xdr:row>35</xdr:row>
      <xdr:rowOff>123734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2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140261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98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69693</xdr:rowOff>
    </xdr:from>
    <xdr:to>
      <xdr:col>24</xdr:col>
      <xdr:colOff>63500</xdr:colOff>
      <xdr:row>58</xdr:row>
      <xdr:rowOff>83468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13793"/>
          <a:ext cx="838200" cy="1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19807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63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68514</xdr:rowOff>
    </xdr:from>
    <xdr:to>
      <xdr:col>19</xdr:col>
      <xdr:colOff>177800</xdr:colOff>
      <xdr:row>58</xdr:row>
      <xdr:rowOff>83468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12614"/>
          <a:ext cx="889000" cy="1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143859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08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68514</xdr:rowOff>
    </xdr:from>
    <xdr:to>
      <xdr:col>15</xdr:col>
      <xdr:colOff>50800</xdr:colOff>
      <xdr:row>58</xdr:row>
      <xdr:rowOff>92641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12614"/>
          <a:ext cx="889000" cy="2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148107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0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88519</xdr:rowOff>
    </xdr:from>
    <xdr:to>
      <xdr:col>10</xdr:col>
      <xdr:colOff>114300</xdr:colOff>
      <xdr:row>58</xdr:row>
      <xdr:rowOff>92641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32619"/>
          <a:ext cx="889000" cy="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158528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18893</xdr:rowOff>
    </xdr:from>
    <xdr:to>
      <xdr:col>24</xdr:col>
      <xdr:colOff>114300</xdr:colOff>
      <xdr:row>58</xdr:row>
      <xdr:rowOff>120493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6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149720</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5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32668</xdr:rowOff>
    </xdr:from>
    <xdr:to>
      <xdr:col>20</xdr:col>
      <xdr:colOff>38100</xdr:colOff>
      <xdr:row>58</xdr:row>
      <xdr:rowOff>134268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7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150795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51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17714</xdr:rowOff>
    </xdr:from>
    <xdr:to>
      <xdr:col>15</xdr:col>
      <xdr:colOff>101600</xdr:colOff>
      <xdr:row>58</xdr:row>
      <xdr:rowOff>119314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6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135841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37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41841</xdr:rowOff>
    </xdr:from>
    <xdr:to>
      <xdr:col>10</xdr:col>
      <xdr:colOff>165100</xdr:colOff>
      <xdr:row>58</xdr:row>
      <xdr:rowOff>143441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8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159968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61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37719</xdr:rowOff>
    </xdr:from>
    <xdr:to>
      <xdr:col>6</xdr:col>
      <xdr:colOff>38100</xdr:colOff>
      <xdr:row>58</xdr:row>
      <xdr:rowOff>139319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8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155846</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57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5423</xdr:rowOff>
    </xdr:from>
    <xdr:to>
      <xdr:col>24</xdr:col>
      <xdr:colOff>63500</xdr:colOff>
      <xdr:row>78</xdr:row>
      <xdr:rowOff>33947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78523"/>
          <a:ext cx="838200" cy="2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33947</xdr:rowOff>
    </xdr:from>
    <xdr:to>
      <xdr:col>19</xdr:col>
      <xdr:colOff>177800</xdr:colOff>
      <xdr:row>78</xdr:row>
      <xdr:rowOff>60922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07047"/>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26899</xdr:rowOff>
    </xdr:from>
    <xdr:to>
      <xdr:col>15</xdr:col>
      <xdr:colOff>50800</xdr:colOff>
      <xdr:row>78</xdr:row>
      <xdr:rowOff>60922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99999"/>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114542</xdr:rowOff>
    </xdr:from>
    <xdr:to>
      <xdr:col>10</xdr:col>
      <xdr:colOff>114300</xdr:colOff>
      <xdr:row>78</xdr:row>
      <xdr:rowOff>26899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16192"/>
          <a:ext cx="889000" cy="8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48404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07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69270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126073</xdr:rowOff>
    </xdr:from>
    <xdr:to>
      <xdr:col>24</xdr:col>
      <xdr:colOff>114300</xdr:colOff>
      <xdr:row>78</xdr:row>
      <xdr:rowOff>56223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2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104500</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154597</xdr:rowOff>
    </xdr:from>
    <xdr:to>
      <xdr:col>20</xdr:col>
      <xdr:colOff>38100</xdr:colOff>
      <xdr:row>78</xdr:row>
      <xdr:rowOff>84747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5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75874</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44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10122</xdr:rowOff>
    </xdr:from>
    <xdr:to>
      <xdr:col>15</xdr:col>
      <xdr:colOff>101600</xdr:colOff>
      <xdr:row>78</xdr:row>
      <xdr:rowOff>111722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8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102849</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47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147549</xdr:rowOff>
    </xdr:from>
    <xdr:to>
      <xdr:col>10</xdr:col>
      <xdr:colOff>165100</xdr:colOff>
      <xdr:row>78</xdr:row>
      <xdr:rowOff>77699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4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68826</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44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63742</xdr:rowOff>
    </xdr:from>
    <xdr:to>
      <xdr:col>6</xdr:col>
      <xdr:colOff>38100</xdr:colOff>
      <xdr:row>77</xdr:row>
      <xdr:rowOff>165342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6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10419</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304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55597</xdr:rowOff>
    </xdr:from>
    <xdr:to>
      <xdr:col>24</xdr:col>
      <xdr:colOff>63500</xdr:colOff>
      <xdr:row>95</xdr:row>
      <xdr:rowOff>143652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343347"/>
          <a:ext cx="838200" cy="8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425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143652</xdr:rowOff>
    </xdr:from>
    <xdr:to>
      <xdr:col>19</xdr:col>
      <xdr:colOff>177800</xdr:colOff>
      <xdr:row>95</xdr:row>
      <xdr:rowOff>146526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31402"/>
          <a:ext cx="889000" cy="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138552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5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74865</xdr:rowOff>
    </xdr:from>
    <xdr:to>
      <xdr:col>15</xdr:col>
      <xdr:colOff>50800</xdr:colOff>
      <xdr:row>95</xdr:row>
      <xdr:rowOff>146526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362615"/>
          <a:ext cx="889000" cy="7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26582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74865</xdr:rowOff>
    </xdr:from>
    <xdr:to>
      <xdr:col>10</xdr:col>
      <xdr:colOff>114300</xdr:colOff>
      <xdr:row>96</xdr:row>
      <xdr:rowOff>120171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362615"/>
          <a:ext cx="889000" cy="21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83123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135700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4797</xdr:rowOff>
    </xdr:from>
    <xdr:to>
      <xdr:col>24</xdr:col>
      <xdr:colOff>114300</xdr:colOff>
      <xdr:row>95</xdr:row>
      <xdr:rowOff>106397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29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27674</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14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92852</xdr:rowOff>
    </xdr:from>
    <xdr:to>
      <xdr:col>20</xdr:col>
      <xdr:colOff>38100</xdr:colOff>
      <xdr:row>96</xdr:row>
      <xdr:rowOff>23002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8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39529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15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95726</xdr:rowOff>
    </xdr:from>
    <xdr:to>
      <xdr:col>15</xdr:col>
      <xdr:colOff>101600</xdr:colOff>
      <xdr:row>96</xdr:row>
      <xdr:rowOff>25876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3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42403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15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24065</xdr:rowOff>
    </xdr:from>
    <xdr:to>
      <xdr:col>10</xdr:col>
      <xdr:colOff>165100</xdr:colOff>
      <xdr:row>95</xdr:row>
      <xdr:rowOff>125665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31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142192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08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69371</xdr:rowOff>
    </xdr:from>
    <xdr:to>
      <xdr:col>6</xdr:col>
      <xdr:colOff>38100</xdr:colOff>
      <xdr:row>96</xdr:row>
      <xdr:rowOff>170971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5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16048</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30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110790</xdr:rowOff>
    </xdr:from>
    <xdr:to>
      <xdr:col>55</xdr:col>
      <xdr:colOff>0</xdr:colOff>
      <xdr:row>36</xdr:row>
      <xdr:rowOff>28658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111540"/>
          <a:ext cx="838200" cy="89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19235</xdr:rowOff>
    </xdr:from>
    <xdr:to>
      <xdr:col>50</xdr:col>
      <xdr:colOff>114300</xdr:colOff>
      <xdr:row>36</xdr:row>
      <xdr:rowOff>28658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191435"/>
          <a:ext cx="889000" cy="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108820</xdr:rowOff>
    </xdr:from>
    <xdr:to>
      <xdr:col>45</xdr:col>
      <xdr:colOff>177800</xdr:colOff>
      <xdr:row>36</xdr:row>
      <xdr:rowOff>19235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938120"/>
          <a:ext cx="889000" cy="25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108386</xdr:rowOff>
    </xdr:from>
    <xdr:to>
      <xdr:col>41</xdr:col>
      <xdr:colOff>50800</xdr:colOff>
      <xdr:row>34</xdr:row>
      <xdr:rowOff>108820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766236"/>
          <a:ext cx="889000" cy="17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95037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267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44048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7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59990</xdr:rowOff>
    </xdr:from>
    <xdr:to>
      <xdr:col>55</xdr:col>
      <xdr:colOff>50800</xdr:colOff>
      <xdr:row>35</xdr:row>
      <xdr:rowOff>161590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06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38417</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149308</xdr:rowOff>
    </xdr:from>
    <xdr:to>
      <xdr:col>50</xdr:col>
      <xdr:colOff>165100</xdr:colOff>
      <xdr:row>36</xdr:row>
      <xdr:rowOff>79458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5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70585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24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139885</xdr:rowOff>
    </xdr:from>
    <xdr:to>
      <xdr:col>46</xdr:col>
      <xdr:colOff>38100</xdr:colOff>
      <xdr:row>36</xdr:row>
      <xdr:rowOff>70035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14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61162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23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58020</xdr:rowOff>
    </xdr:from>
    <xdr:to>
      <xdr:col>41</xdr:col>
      <xdr:colOff>101600</xdr:colOff>
      <xdr:row>34</xdr:row>
      <xdr:rowOff>159620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8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4697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66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57586</xdr:rowOff>
    </xdr:from>
    <xdr:to>
      <xdr:col>36</xdr:col>
      <xdr:colOff>165100</xdr:colOff>
      <xdr:row>33</xdr:row>
      <xdr:rowOff>159186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71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4263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49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123580</xdr:rowOff>
    </xdr:from>
    <xdr:to>
      <xdr:col>55</xdr:col>
      <xdr:colOff>0</xdr:colOff>
      <xdr:row>58</xdr:row>
      <xdr:rowOff>139611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067680"/>
          <a:ext cx="838200" cy="16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123580</xdr:rowOff>
    </xdr:from>
    <xdr:to>
      <xdr:col>50</xdr:col>
      <xdr:colOff>114300</xdr:colOff>
      <xdr:row>58</xdr:row>
      <xdr:rowOff>157399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067680"/>
          <a:ext cx="889000" cy="3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1559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1011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157399</xdr:rowOff>
    </xdr:from>
    <xdr:to>
      <xdr:col>45</xdr:col>
      <xdr:colOff>177800</xdr:colOff>
      <xdr:row>58</xdr:row>
      <xdr:rowOff>163440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10101499"/>
          <a:ext cx="889000" cy="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44673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8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117759</xdr:rowOff>
    </xdr:from>
    <xdr:to>
      <xdr:col>41</xdr:col>
      <xdr:colOff>50800</xdr:colOff>
      <xdr:row>58</xdr:row>
      <xdr:rowOff>163440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10061859"/>
          <a:ext cx="889000" cy="4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33341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0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3074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1011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88811</xdr:rowOff>
    </xdr:from>
    <xdr:to>
      <xdr:col>55</xdr:col>
      <xdr:colOff>50800</xdr:colOff>
      <xdr:row>59</xdr:row>
      <xdr:rowOff>18961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3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49985</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9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72780</xdr:rowOff>
    </xdr:from>
    <xdr:to>
      <xdr:col>50</xdr:col>
      <xdr:colOff>165100</xdr:colOff>
      <xdr:row>59</xdr:row>
      <xdr:rowOff>2930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1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19457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792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106599</xdr:rowOff>
    </xdr:from>
    <xdr:to>
      <xdr:col>46</xdr:col>
      <xdr:colOff>38100</xdr:colOff>
      <xdr:row>59</xdr:row>
      <xdr:rowOff>36749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05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27876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10143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112640</xdr:rowOff>
    </xdr:from>
    <xdr:to>
      <xdr:col>41</xdr:col>
      <xdr:colOff>101600</xdr:colOff>
      <xdr:row>59</xdr:row>
      <xdr:rowOff>42790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5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33917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4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66959</xdr:rowOff>
    </xdr:from>
    <xdr:to>
      <xdr:col>36</xdr:col>
      <xdr:colOff>165100</xdr:colOff>
      <xdr:row>58</xdr:row>
      <xdr:rowOff>168559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1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13636</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786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148231</xdr:rowOff>
    </xdr:from>
    <xdr:to>
      <xdr:col>55</xdr:col>
      <xdr:colOff>0</xdr:colOff>
      <xdr:row>78</xdr:row>
      <xdr:rowOff>56688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349881"/>
          <a:ext cx="838200" cy="7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157256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58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143125</xdr:rowOff>
    </xdr:from>
    <xdr:to>
      <xdr:col>50</xdr:col>
      <xdr:colOff>114300</xdr:colOff>
      <xdr:row>77</xdr:row>
      <xdr:rowOff>148231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344775"/>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104168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7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143125</xdr:rowOff>
    </xdr:from>
    <xdr:to>
      <xdr:col>45</xdr:col>
      <xdr:colOff>177800</xdr:colOff>
      <xdr:row>78</xdr:row>
      <xdr:rowOff>45059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344775"/>
          <a:ext cx="889000" cy="7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116581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6680</xdr:rowOff>
    </xdr:from>
    <xdr:to>
      <xdr:col>41</xdr:col>
      <xdr:colOff>50800</xdr:colOff>
      <xdr:row>78</xdr:row>
      <xdr:rowOff>45059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379780"/>
          <a:ext cx="889000" cy="3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118929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9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99649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47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5888</xdr:rowOff>
    </xdr:from>
    <xdr:to>
      <xdr:col>55</xdr:col>
      <xdr:colOff>50800</xdr:colOff>
      <xdr:row>78</xdr:row>
      <xdr:rowOff>107488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7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136715</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16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97431</xdr:rowOff>
    </xdr:from>
    <xdr:to>
      <xdr:col>50</xdr:col>
      <xdr:colOff>165100</xdr:colOff>
      <xdr:row>78</xdr:row>
      <xdr:rowOff>27581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9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44108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07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92325</xdr:rowOff>
    </xdr:from>
    <xdr:to>
      <xdr:col>46</xdr:col>
      <xdr:colOff>38100</xdr:colOff>
      <xdr:row>78</xdr:row>
      <xdr:rowOff>22475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9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39002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06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165709</xdr:rowOff>
    </xdr:from>
    <xdr:to>
      <xdr:col>41</xdr:col>
      <xdr:colOff>101600</xdr:colOff>
      <xdr:row>78</xdr:row>
      <xdr:rowOff>95859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112386</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142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127330</xdr:rowOff>
    </xdr:from>
    <xdr:to>
      <xdr:col>36</xdr:col>
      <xdr:colOff>165100</xdr:colOff>
      <xdr:row>78</xdr:row>
      <xdr:rowOff>57480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74007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10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98760</xdr:rowOff>
    </xdr:from>
    <xdr:to>
      <xdr:col>55</xdr:col>
      <xdr:colOff>0</xdr:colOff>
      <xdr:row>98</xdr:row>
      <xdr:rowOff>147303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900860"/>
          <a:ext cx="838200" cy="4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147303</xdr:rowOff>
    </xdr:from>
    <xdr:to>
      <xdr:col>50</xdr:col>
      <xdr:colOff>114300</xdr:colOff>
      <xdr:row>98</xdr:row>
      <xdr:rowOff>165092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949403"/>
          <a:ext cx="889000" cy="1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130159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8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119814</xdr:rowOff>
    </xdr:from>
    <xdr:to>
      <xdr:col>45</xdr:col>
      <xdr:colOff>177800</xdr:colOff>
      <xdr:row>98</xdr:row>
      <xdr:rowOff>165092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921914"/>
          <a:ext cx="889000" cy="4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86299</xdr:rowOff>
    </xdr:from>
    <xdr:to>
      <xdr:col>41</xdr:col>
      <xdr:colOff>50800</xdr:colOff>
      <xdr:row>98</xdr:row>
      <xdr:rowOff>119814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888399"/>
          <a:ext cx="889000" cy="3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47960</xdr:rowOff>
    </xdr:from>
    <xdr:to>
      <xdr:col>55</xdr:col>
      <xdr:colOff>50800</xdr:colOff>
      <xdr:row>98</xdr:row>
      <xdr:rowOff>149560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85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153357</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96503</xdr:rowOff>
    </xdr:from>
    <xdr:to>
      <xdr:col>50</xdr:col>
      <xdr:colOff>165100</xdr:colOff>
      <xdr:row>99</xdr:row>
      <xdr:rowOff>26653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89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17780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99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114292</xdr:rowOff>
    </xdr:from>
    <xdr:to>
      <xdr:col>46</xdr:col>
      <xdr:colOff>38100</xdr:colOff>
      <xdr:row>99</xdr:row>
      <xdr:rowOff>44442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91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35569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700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69014</xdr:rowOff>
    </xdr:from>
    <xdr:to>
      <xdr:col>41</xdr:col>
      <xdr:colOff>101600</xdr:colOff>
      <xdr:row>98</xdr:row>
      <xdr:rowOff>170614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7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161741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96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35499</xdr:rowOff>
    </xdr:from>
    <xdr:to>
      <xdr:col>36</xdr:col>
      <xdr:colOff>165100</xdr:colOff>
      <xdr:row>98</xdr:row>
      <xdr:rowOff>137099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3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128226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93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139691</xdr:rowOff>
    </xdr:from>
    <xdr:to>
      <xdr:col>85</xdr:col>
      <xdr:colOff>127000</xdr:colOff>
      <xdr:row>38</xdr:row>
      <xdr:rowOff>139691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7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139691</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54791"/>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139481</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581"/>
          <a:ext cx="889000" cy="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123213</xdr:rowOff>
    </xdr:from>
    <xdr:to>
      <xdr:col>71</xdr:col>
      <xdr:colOff>177800</xdr:colOff>
      <xdr:row>38</xdr:row>
      <xdr:rowOff>139481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38313"/>
          <a:ext cx="889000" cy="1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88891</xdr:rowOff>
    </xdr:from>
    <xdr:to>
      <xdr:col>85</xdr:col>
      <xdr:colOff>177800</xdr:colOff>
      <xdr:row>39</xdr:row>
      <xdr:rowOff>19041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3818</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88891</xdr:rowOff>
    </xdr:from>
    <xdr:to>
      <xdr:col>81</xdr:col>
      <xdr:colOff>101600</xdr:colOff>
      <xdr:row>39</xdr:row>
      <xdr:rowOff>19041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10168</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88681</xdr:rowOff>
    </xdr:from>
    <xdr:to>
      <xdr:col>72</xdr:col>
      <xdr:colOff>38100</xdr:colOff>
      <xdr:row>39</xdr:row>
      <xdr:rowOff>18831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9958</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46333" y="6696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72413</xdr:rowOff>
    </xdr:from>
    <xdr:to>
      <xdr:col>67</xdr:col>
      <xdr:colOff>101600</xdr:colOff>
      <xdr:row>39</xdr:row>
      <xdr:rowOff>2563</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8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165140</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68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44357</xdr:rowOff>
    </xdr:from>
    <xdr:to>
      <xdr:col>85</xdr:col>
      <xdr:colOff>127000</xdr:colOff>
      <xdr:row>73</xdr:row>
      <xdr:rowOff>87219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2560207"/>
          <a:ext cx="8382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148360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83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87219</xdr:rowOff>
    </xdr:from>
    <xdr:to>
      <xdr:col>81</xdr:col>
      <xdr:colOff>50800</xdr:colOff>
      <xdr:row>73</xdr:row>
      <xdr:rowOff>101043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2603069"/>
          <a:ext cx="889000" cy="13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95433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95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64331</xdr:rowOff>
    </xdr:from>
    <xdr:to>
      <xdr:col>76</xdr:col>
      <xdr:colOff>114300</xdr:colOff>
      <xdr:row>73</xdr:row>
      <xdr:rowOff>101043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2580181"/>
          <a:ext cx="889000" cy="3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91124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4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64331</xdr:rowOff>
    </xdr:from>
    <xdr:to>
      <xdr:col>71</xdr:col>
      <xdr:colOff>177800</xdr:colOff>
      <xdr:row>73</xdr:row>
      <xdr:rowOff>140723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2580181"/>
          <a:ext cx="889000" cy="7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114076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7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141411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0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165007</xdr:rowOff>
    </xdr:from>
    <xdr:to>
      <xdr:col>85</xdr:col>
      <xdr:colOff>177800</xdr:colOff>
      <xdr:row>73</xdr:row>
      <xdr:rowOff>95157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50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16434</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36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36419</xdr:rowOff>
    </xdr:from>
    <xdr:to>
      <xdr:col>81</xdr:col>
      <xdr:colOff>101600</xdr:colOff>
      <xdr:row>73</xdr:row>
      <xdr:rowOff>138019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55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154546</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2327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50243</xdr:rowOff>
    </xdr:from>
    <xdr:to>
      <xdr:col>76</xdr:col>
      <xdr:colOff>165100</xdr:colOff>
      <xdr:row>73</xdr:row>
      <xdr:rowOff>151843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56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168370</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2341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13531</xdr:rowOff>
    </xdr:from>
    <xdr:to>
      <xdr:col>72</xdr:col>
      <xdr:colOff>38100</xdr:colOff>
      <xdr:row>73</xdr:row>
      <xdr:rowOff>115131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52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131658</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230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89923</xdr:rowOff>
    </xdr:from>
    <xdr:to>
      <xdr:col>67</xdr:col>
      <xdr:colOff>101600</xdr:colOff>
      <xdr:row>74</xdr:row>
      <xdr:rowOff>20073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60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72</xdr:row>
      <xdr:rowOff>36600</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238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92628</xdr:rowOff>
    </xdr:from>
    <xdr:to>
      <xdr:col>85</xdr:col>
      <xdr:colOff>127000</xdr:colOff>
      <xdr:row>98</xdr:row>
      <xdr:rowOff>171202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894728"/>
          <a:ext cx="838200" cy="7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118125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920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165684</xdr:rowOff>
    </xdr:from>
    <xdr:to>
      <xdr:col>81</xdr:col>
      <xdr:colOff>50800</xdr:colOff>
      <xdr:row>98</xdr:row>
      <xdr:rowOff>171202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67784"/>
          <a:ext cx="889000" cy="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70550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704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165684</xdr:rowOff>
    </xdr:from>
    <xdr:to>
      <xdr:col>76</xdr:col>
      <xdr:colOff>114300</xdr:colOff>
      <xdr:row>99</xdr:row>
      <xdr:rowOff>4229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967784"/>
          <a:ext cx="889000" cy="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73648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704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4229</xdr:rowOff>
    </xdr:from>
    <xdr:to>
      <xdr:col>71</xdr:col>
      <xdr:colOff>177800</xdr:colOff>
      <xdr:row>99</xdr:row>
      <xdr:rowOff>42621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77779"/>
          <a:ext cx="889000" cy="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59833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703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90802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706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41828</xdr:rowOff>
    </xdr:from>
    <xdr:to>
      <xdr:col>85</xdr:col>
      <xdr:colOff>177800</xdr:colOff>
      <xdr:row>98</xdr:row>
      <xdr:rowOff>143428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4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64705</xdr:rowOff>
    </xdr:from>
    <xdr:ext cx="599010"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69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120402</xdr:rowOff>
    </xdr:from>
    <xdr:to>
      <xdr:col>81</xdr:col>
      <xdr:colOff>101600</xdr:colOff>
      <xdr:row>99</xdr:row>
      <xdr:rowOff>50552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2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67079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69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114884</xdr:rowOff>
    </xdr:from>
    <xdr:to>
      <xdr:col>76</xdr:col>
      <xdr:colOff>165100</xdr:colOff>
      <xdr:row>99</xdr:row>
      <xdr:rowOff>45034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1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61561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6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124879</xdr:rowOff>
    </xdr:from>
    <xdr:to>
      <xdr:col>72</xdr:col>
      <xdr:colOff>38100</xdr:colOff>
      <xdr:row>99</xdr:row>
      <xdr:rowOff>55029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2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71556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70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163271</xdr:rowOff>
    </xdr:from>
    <xdr:to>
      <xdr:col>67</xdr:col>
      <xdr:colOff>101600</xdr:colOff>
      <xdr:row>99</xdr:row>
      <xdr:rowOff>93421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6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109948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74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23147</xdr:rowOff>
    </xdr:from>
    <xdr:to>
      <xdr:col>116</xdr:col>
      <xdr:colOff>63500</xdr:colOff>
      <xdr:row>38</xdr:row>
      <xdr:rowOff>40390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538247"/>
          <a:ext cx="838200" cy="1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106793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621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69552</xdr:rowOff>
    </xdr:from>
    <xdr:to>
      <xdr:col>111</xdr:col>
      <xdr:colOff>177800</xdr:colOff>
      <xdr:row>38</xdr:row>
      <xdr:rowOff>23147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413202"/>
          <a:ext cx="889000" cy="125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62689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74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69552</xdr:rowOff>
    </xdr:from>
    <xdr:to>
      <xdr:col>107</xdr:col>
      <xdr:colOff>50800</xdr:colOff>
      <xdr:row>37</xdr:row>
      <xdr:rowOff>86616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413202"/>
          <a:ext cx="889000" cy="1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75083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6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86616</xdr:rowOff>
    </xdr:from>
    <xdr:to>
      <xdr:col>102</xdr:col>
      <xdr:colOff>114300</xdr:colOff>
      <xdr:row>38</xdr:row>
      <xdr:rowOff>146199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430266"/>
          <a:ext cx="889000" cy="23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77173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6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94955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78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161040</xdr:rowOff>
    </xdr:from>
    <xdr:to>
      <xdr:col>116</xdr:col>
      <xdr:colOff>114300</xdr:colOff>
      <xdr:row>38</xdr:row>
      <xdr:rowOff>91190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5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12467</xdr:rowOff>
    </xdr:from>
    <xdr:ext cx="534377"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35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143797</xdr:rowOff>
    </xdr:from>
    <xdr:to>
      <xdr:col>112</xdr:col>
      <xdr:colOff>38100</xdr:colOff>
      <xdr:row>38</xdr:row>
      <xdr:rowOff>73947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4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90474</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626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18752</xdr:rowOff>
    </xdr:from>
    <xdr:to>
      <xdr:col>107</xdr:col>
      <xdr:colOff>101600</xdr:colOff>
      <xdr:row>37</xdr:row>
      <xdr:rowOff>120352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36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136879</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67111" y="613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35816</xdr:rowOff>
    </xdr:from>
    <xdr:to>
      <xdr:col>102</xdr:col>
      <xdr:colOff>165100</xdr:colOff>
      <xdr:row>37</xdr:row>
      <xdr:rowOff>137416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37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153943</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278111" y="615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95399</xdr:rowOff>
    </xdr:from>
    <xdr:to>
      <xdr:col>98</xdr:col>
      <xdr:colOff>38100</xdr:colOff>
      <xdr:row>39</xdr:row>
      <xdr:rowOff>25549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1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42076</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85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20104</xdr:rowOff>
    </xdr:from>
    <xdr:to>
      <xdr:col>116</xdr:col>
      <xdr:colOff>63500</xdr:colOff>
      <xdr:row>59</xdr:row>
      <xdr:rowOff>22943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35654"/>
          <a:ext cx="838200" cy="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20580</xdr:rowOff>
    </xdr:from>
    <xdr:to>
      <xdr:col>111</xdr:col>
      <xdr:colOff>177800</xdr:colOff>
      <xdr:row>59</xdr:row>
      <xdr:rowOff>22943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3613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17132</xdr:rowOff>
    </xdr:from>
    <xdr:to>
      <xdr:col>107</xdr:col>
      <xdr:colOff>50800</xdr:colOff>
      <xdr:row>59</xdr:row>
      <xdr:rowOff>20580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32682"/>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16084</xdr:rowOff>
    </xdr:from>
    <xdr:to>
      <xdr:col>102</xdr:col>
      <xdr:colOff>114300</xdr:colOff>
      <xdr:row>59</xdr:row>
      <xdr:rowOff>17132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31634"/>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140754</xdr:rowOff>
    </xdr:from>
    <xdr:to>
      <xdr:col>116</xdr:col>
      <xdr:colOff>114300</xdr:colOff>
      <xdr:row>59</xdr:row>
      <xdr:rowOff>70904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8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85367</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143593</xdr:rowOff>
    </xdr:from>
    <xdr:to>
      <xdr:col>112</xdr:col>
      <xdr:colOff>38100</xdr:colOff>
      <xdr:row>59</xdr:row>
      <xdr:rowOff>73743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64870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8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141230</xdr:rowOff>
    </xdr:from>
    <xdr:to>
      <xdr:col>107</xdr:col>
      <xdr:colOff>101600</xdr:colOff>
      <xdr:row>59</xdr:row>
      <xdr:rowOff>71380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62507</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137782</xdr:rowOff>
    </xdr:from>
    <xdr:to>
      <xdr:col>102</xdr:col>
      <xdr:colOff>165100</xdr:colOff>
      <xdr:row>59</xdr:row>
      <xdr:rowOff>67932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59059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7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136734</xdr:rowOff>
    </xdr:from>
    <xdr:to>
      <xdr:col>98</xdr:col>
      <xdr:colOff>38100</xdr:colOff>
      <xdr:row>59</xdr:row>
      <xdr:rowOff>66884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8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58011</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7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78436</xdr:rowOff>
    </xdr:from>
    <xdr:to>
      <xdr:col>116</xdr:col>
      <xdr:colOff>63500</xdr:colOff>
      <xdr:row>74</xdr:row>
      <xdr:rowOff>146166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765736"/>
          <a:ext cx="838200" cy="6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103903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2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146166</xdr:rowOff>
    </xdr:from>
    <xdr:to>
      <xdr:col>111</xdr:col>
      <xdr:colOff>177800</xdr:colOff>
      <xdr:row>74</xdr:row>
      <xdr:rowOff>165973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833466"/>
          <a:ext cx="889000" cy="1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14611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53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158674</xdr:rowOff>
    </xdr:from>
    <xdr:to>
      <xdr:col>107</xdr:col>
      <xdr:colOff>50800</xdr:colOff>
      <xdr:row>74</xdr:row>
      <xdr:rowOff>165973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845974"/>
          <a:ext cx="889000" cy="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158674</xdr:rowOff>
    </xdr:from>
    <xdr:to>
      <xdr:col>102</xdr:col>
      <xdr:colOff>114300</xdr:colOff>
      <xdr:row>75</xdr:row>
      <xdr:rowOff>1919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845974"/>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27636</xdr:rowOff>
    </xdr:from>
    <xdr:to>
      <xdr:col>116</xdr:col>
      <xdr:colOff>114300</xdr:colOff>
      <xdr:row>74</xdr:row>
      <xdr:rowOff>129236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1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50513</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6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95366</xdr:rowOff>
    </xdr:from>
    <xdr:to>
      <xdr:col>112</xdr:col>
      <xdr:colOff>38100</xdr:colOff>
      <xdr:row>75</xdr:row>
      <xdr:rowOff>25516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8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16643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87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115173</xdr:rowOff>
    </xdr:from>
    <xdr:to>
      <xdr:col>107</xdr:col>
      <xdr:colOff>101600</xdr:colOff>
      <xdr:row>75</xdr:row>
      <xdr:rowOff>45323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80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36450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89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107874</xdr:rowOff>
    </xdr:from>
    <xdr:to>
      <xdr:col>102</xdr:col>
      <xdr:colOff>165100</xdr:colOff>
      <xdr:row>75</xdr:row>
      <xdr:rowOff>38024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7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29151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88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122569</xdr:rowOff>
    </xdr:from>
    <xdr:to>
      <xdr:col>98</xdr:col>
      <xdr:colOff>38100</xdr:colOff>
      <xdr:row>75</xdr:row>
      <xdr:rowOff>52719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80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43846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90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1,211</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千円で前年度比</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千円の増となっている。主な構成項目のうち、 積立金については前年度比で大きく増加しているが、これは財政調整基金積立金が増となったことが主な要因である。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公債費については、類似団体と比べて</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60,862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千円高い状況となっている。</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H26</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に実施したすみた荘（特別養護老人ホーム）建設事業、</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H27</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に実施した住田分署建設事業に係る公債費の元金償還によるものである。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操出金が類似団体と比べて</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16,492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千円高い状況が続いているが、これは介護保険特別会計操出金及び後期高齢特別会計操出金が増加したことによるものである。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岩手県住田町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4,681
4,544
334.84
5,805,265
5,667,829
115,979
3,564,266
4,745,108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114300</xdr:rowOff>
    </xdr:from>
    <xdr:to>
      <xdr:col>24</xdr:col>
      <xdr:colOff>63500</xdr:colOff>
      <xdr:row>33</xdr:row>
      <xdr:rowOff>34036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600700"/>
          <a:ext cx="838200" cy="9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103903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34036</xdr:rowOff>
    </xdr:from>
    <xdr:to>
      <xdr:col>19</xdr:col>
      <xdr:colOff>177800</xdr:colOff>
      <xdr:row>33</xdr:row>
      <xdr:rowOff>75692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691886"/>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86377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625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75692</xdr:rowOff>
    </xdr:from>
    <xdr:to>
      <xdr:col>15</xdr:col>
      <xdr:colOff>50800</xdr:colOff>
      <xdr:row>33</xdr:row>
      <xdr:rowOff>151765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733542"/>
          <a:ext cx="889000" cy="7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151765</xdr:rowOff>
    </xdr:from>
    <xdr:to>
      <xdr:col>10</xdr:col>
      <xdr:colOff>114300</xdr:colOff>
      <xdr:row>33</xdr:row>
      <xdr:rowOff>170688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809615"/>
          <a:ext cx="889000" cy="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159402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63500</xdr:rowOff>
    </xdr:from>
    <xdr:to>
      <xdr:col>24</xdr:col>
      <xdr:colOff>114300</xdr:colOff>
      <xdr:row>32</xdr:row>
      <xdr:rowOff>165100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86377</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0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154686</xdr:rowOff>
    </xdr:from>
    <xdr:to>
      <xdr:col>20</xdr:col>
      <xdr:colOff>38100</xdr:colOff>
      <xdr:row>33</xdr:row>
      <xdr:rowOff>84836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101363</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41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24892</xdr:rowOff>
    </xdr:from>
    <xdr:to>
      <xdr:col>15</xdr:col>
      <xdr:colOff>101600</xdr:colOff>
      <xdr:row>33</xdr:row>
      <xdr:rowOff>126492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143019</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45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100965</xdr:rowOff>
    </xdr:from>
    <xdr:to>
      <xdr:col>10</xdr:col>
      <xdr:colOff>165100</xdr:colOff>
      <xdr:row>34</xdr:row>
      <xdr:rowOff>31115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5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47642</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534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119888</xdr:rowOff>
    </xdr:from>
    <xdr:to>
      <xdr:col>6</xdr:col>
      <xdr:colOff>38100</xdr:colOff>
      <xdr:row>34</xdr:row>
      <xdr:rowOff>50038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7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66565</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55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156766</xdr:rowOff>
    </xdr:from>
    <xdr:to>
      <xdr:col>24</xdr:col>
      <xdr:colOff>63500</xdr:colOff>
      <xdr:row>58</xdr:row>
      <xdr:rowOff>31572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929416"/>
          <a:ext cx="838200" cy="4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904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15902</xdr:rowOff>
    </xdr:from>
    <xdr:to>
      <xdr:col>19</xdr:col>
      <xdr:colOff>177800</xdr:colOff>
      <xdr:row>58</xdr:row>
      <xdr:rowOff>31572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60002"/>
          <a:ext cx="889000" cy="1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88148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10032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15902</xdr:rowOff>
    </xdr:from>
    <xdr:to>
      <xdr:col>15</xdr:col>
      <xdr:colOff>50800</xdr:colOff>
      <xdr:row>58</xdr:row>
      <xdr:rowOff>28751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960002"/>
          <a:ext cx="889000" cy="12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95118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9854</xdr:rowOff>
    </xdr:from>
    <xdr:to>
      <xdr:col>10</xdr:col>
      <xdr:colOff>114300</xdr:colOff>
      <xdr:row>58</xdr:row>
      <xdr:rowOff>28751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53954"/>
          <a:ext cx="889000" cy="1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90740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61638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105966</xdr:rowOff>
    </xdr:from>
    <xdr:to>
      <xdr:col>24</xdr:col>
      <xdr:colOff>114300</xdr:colOff>
      <xdr:row>58</xdr:row>
      <xdr:rowOff>36116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7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65343</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152222</xdr:rowOff>
    </xdr:from>
    <xdr:to>
      <xdr:col>20</xdr:col>
      <xdr:colOff>38100</xdr:colOff>
      <xdr:row>58</xdr:row>
      <xdr:rowOff>82372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98899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70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136552</xdr:rowOff>
    </xdr:from>
    <xdr:to>
      <xdr:col>15</xdr:col>
      <xdr:colOff>101600</xdr:colOff>
      <xdr:row>58</xdr:row>
      <xdr:rowOff>66702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0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83229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8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149401</xdr:rowOff>
    </xdr:from>
    <xdr:to>
      <xdr:col>10</xdr:col>
      <xdr:colOff>165100</xdr:colOff>
      <xdr:row>58</xdr:row>
      <xdr:rowOff>79551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2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96078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97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130504</xdr:rowOff>
    </xdr:from>
    <xdr:to>
      <xdr:col>6</xdr:col>
      <xdr:colOff>38100</xdr:colOff>
      <xdr:row>58</xdr:row>
      <xdr:rowOff>60654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0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77181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67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2311</xdr:rowOff>
    </xdr:from>
    <xdr:to>
      <xdr:col>24</xdr:col>
      <xdr:colOff>63500</xdr:colOff>
      <xdr:row>75</xdr:row>
      <xdr:rowOff>100106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61061"/>
          <a:ext cx="838200" cy="9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95071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25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51750</xdr:rowOff>
    </xdr:from>
    <xdr:to>
      <xdr:col>19</xdr:col>
      <xdr:colOff>177800</xdr:colOff>
      <xdr:row>75</xdr:row>
      <xdr:rowOff>100106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910500"/>
          <a:ext cx="889000" cy="4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51750</xdr:rowOff>
    </xdr:from>
    <xdr:to>
      <xdr:col>15</xdr:col>
      <xdr:colOff>50800</xdr:colOff>
      <xdr:row>75</xdr:row>
      <xdr:rowOff>141170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10500"/>
          <a:ext cx="889000" cy="8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141170</xdr:rowOff>
    </xdr:from>
    <xdr:to>
      <xdr:col>10</xdr:col>
      <xdr:colOff>114300</xdr:colOff>
      <xdr:row>76</xdr:row>
      <xdr:rowOff>104687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99920"/>
          <a:ext cx="889000" cy="134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122961</xdr:rowOff>
    </xdr:from>
    <xdr:to>
      <xdr:col>24</xdr:col>
      <xdr:colOff>114300</xdr:colOff>
      <xdr:row>75</xdr:row>
      <xdr:rowOff>53111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145838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6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49306</xdr:rowOff>
    </xdr:from>
    <xdr:to>
      <xdr:col>20</xdr:col>
      <xdr:colOff>38100</xdr:colOff>
      <xdr:row>75</xdr:row>
      <xdr:rowOff>150906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9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167433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83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950</xdr:rowOff>
    </xdr:from>
    <xdr:to>
      <xdr:col>15</xdr:col>
      <xdr:colOff>101600</xdr:colOff>
      <xdr:row>75</xdr:row>
      <xdr:rowOff>102550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5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119077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34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90370</xdr:rowOff>
    </xdr:from>
    <xdr:to>
      <xdr:col>10</xdr:col>
      <xdr:colOff>165100</xdr:colOff>
      <xdr:row>76</xdr:row>
      <xdr:rowOff>20520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9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37047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24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53887</xdr:rowOff>
    </xdr:from>
    <xdr:to>
      <xdr:col>6</xdr:col>
      <xdr:colOff>38100</xdr:colOff>
      <xdr:row>76</xdr:row>
      <xdr:rowOff>155487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563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5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155697</xdr:rowOff>
    </xdr:from>
    <xdr:to>
      <xdr:col>24</xdr:col>
      <xdr:colOff>63500</xdr:colOff>
      <xdr:row>96</xdr:row>
      <xdr:rowOff>158862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614897"/>
          <a:ext cx="838200" cy="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104261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9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100473</xdr:rowOff>
    </xdr:from>
    <xdr:to>
      <xdr:col>19</xdr:col>
      <xdr:colOff>177800</xdr:colOff>
      <xdr:row>96</xdr:row>
      <xdr:rowOff>155697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559673"/>
          <a:ext cx="889000" cy="5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89601</xdr:rowOff>
    </xdr:from>
    <xdr:to>
      <xdr:col>15</xdr:col>
      <xdr:colOff>50800</xdr:colOff>
      <xdr:row>96</xdr:row>
      <xdr:rowOff>100473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548801"/>
          <a:ext cx="889000" cy="1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170452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2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89601</xdr:rowOff>
    </xdr:from>
    <xdr:to>
      <xdr:col>10</xdr:col>
      <xdr:colOff>114300</xdr:colOff>
      <xdr:row>96</xdr:row>
      <xdr:rowOff>147729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548801"/>
          <a:ext cx="889000" cy="5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64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38257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6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108062</xdr:rowOff>
    </xdr:from>
    <xdr:to>
      <xdr:col>24</xdr:col>
      <xdr:colOff>114300</xdr:colOff>
      <xdr:row>97</xdr:row>
      <xdr:rowOff>38212</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56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86489</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54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104897</xdr:rowOff>
    </xdr:from>
    <xdr:to>
      <xdr:col>20</xdr:col>
      <xdr:colOff>38100</xdr:colOff>
      <xdr:row>97</xdr:row>
      <xdr:rowOff>35047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26174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656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49673</xdr:rowOff>
    </xdr:from>
    <xdr:to>
      <xdr:col>15</xdr:col>
      <xdr:colOff>101600</xdr:colOff>
      <xdr:row>96</xdr:row>
      <xdr:rowOff>151273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0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167800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28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38801</xdr:rowOff>
    </xdr:from>
    <xdr:to>
      <xdr:col>10</xdr:col>
      <xdr:colOff>165100</xdr:colOff>
      <xdr:row>96</xdr:row>
      <xdr:rowOff>140401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49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156928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27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96929</xdr:rowOff>
    </xdr:from>
    <xdr:to>
      <xdr:col>6</xdr:col>
      <xdr:colOff>38100</xdr:colOff>
      <xdr:row>97</xdr:row>
      <xdr:rowOff>27079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55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43606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33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164846</xdr:rowOff>
    </xdr:from>
    <xdr:to>
      <xdr:col>55</xdr:col>
      <xdr:colOff>0</xdr:colOff>
      <xdr:row>38</xdr:row>
      <xdr:rowOff>165989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67994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165989</xdr:rowOff>
    </xdr:from>
    <xdr:to>
      <xdr:col>50</xdr:col>
      <xdr:colOff>114300</xdr:colOff>
      <xdr:row>38</xdr:row>
      <xdr:rowOff>167132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68108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167132</xdr:rowOff>
    </xdr:from>
    <xdr:to>
      <xdr:col>45</xdr:col>
      <xdr:colOff>177800</xdr:colOff>
      <xdr:row>38</xdr:row>
      <xdr:rowOff>168275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682232"/>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168275</xdr:rowOff>
    </xdr:from>
    <xdr:to>
      <xdr:col>41</xdr:col>
      <xdr:colOff>50800</xdr:colOff>
      <xdr:row>38</xdr:row>
      <xdr:rowOff>170180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6833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114046</xdr:rowOff>
    </xdr:from>
    <xdr:to>
      <xdr:col>55</xdr:col>
      <xdr:colOff>50800</xdr:colOff>
      <xdr:row>39</xdr:row>
      <xdr:rowOff>44196</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2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28973</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44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115189</xdr:rowOff>
    </xdr:from>
    <xdr:to>
      <xdr:col>50</xdr:col>
      <xdr:colOff>165100</xdr:colOff>
      <xdr:row>39</xdr:row>
      <xdr:rowOff>45339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3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36466</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723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116332</xdr:rowOff>
    </xdr:from>
    <xdr:to>
      <xdr:col>46</xdr:col>
      <xdr:colOff>38100</xdr:colOff>
      <xdr:row>39</xdr:row>
      <xdr:rowOff>46482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37609</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117475</xdr:rowOff>
    </xdr:from>
    <xdr:to>
      <xdr:col>41</xdr:col>
      <xdr:colOff>101600</xdr:colOff>
      <xdr:row>39</xdr:row>
      <xdr:rowOff>47625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38752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725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119380</xdr:rowOff>
    </xdr:from>
    <xdr:to>
      <xdr:col>36</xdr:col>
      <xdr:colOff>165100</xdr:colOff>
      <xdr:row>39</xdr:row>
      <xdr:rowOff>49530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3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40657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72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163101</xdr:rowOff>
    </xdr:from>
    <xdr:to>
      <xdr:col>55</xdr:col>
      <xdr:colOff>0</xdr:colOff>
      <xdr:row>56</xdr:row>
      <xdr:rowOff>41440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9592851"/>
          <a:ext cx="838200" cy="4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49435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5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41440</xdr:rowOff>
    </xdr:from>
    <xdr:to>
      <xdr:col>50</xdr:col>
      <xdr:colOff>114300</xdr:colOff>
      <xdr:row>56</xdr:row>
      <xdr:rowOff>79548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642640"/>
          <a:ext cx="889000" cy="3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171165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77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6259</xdr:rowOff>
    </xdr:from>
    <xdr:to>
      <xdr:col>45</xdr:col>
      <xdr:colOff>177800</xdr:colOff>
      <xdr:row>56</xdr:row>
      <xdr:rowOff>79548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093109"/>
          <a:ext cx="889000" cy="58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157121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6259</xdr:rowOff>
    </xdr:from>
    <xdr:to>
      <xdr:col>41</xdr:col>
      <xdr:colOff>50800</xdr:colOff>
      <xdr:row>56</xdr:row>
      <xdr:rowOff>86962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093109"/>
          <a:ext cx="889000" cy="59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159643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6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112301</xdr:rowOff>
    </xdr:from>
    <xdr:to>
      <xdr:col>55</xdr:col>
      <xdr:colOff>50800</xdr:colOff>
      <xdr:row>56</xdr:row>
      <xdr:rowOff>42451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54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135178</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39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162090</xdr:rowOff>
    </xdr:from>
    <xdr:to>
      <xdr:col>50</xdr:col>
      <xdr:colOff>165100</xdr:colOff>
      <xdr:row>56</xdr:row>
      <xdr:rowOff>92240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5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108767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936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28748</xdr:rowOff>
    </xdr:from>
    <xdr:to>
      <xdr:col>46</xdr:col>
      <xdr:colOff>38100</xdr:colOff>
      <xdr:row>56</xdr:row>
      <xdr:rowOff>130348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62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146875</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405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126909</xdr:rowOff>
    </xdr:from>
    <xdr:to>
      <xdr:col>41</xdr:col>
      <xdr:colOff>101600</xdr:colOff>
      <xdr:row>53</xdr:row>
      <xdr:rowOff>57059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04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73586</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61795" y="881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36162</xdr:rowOff>
    </xdr:from>
    <xdr:to>
      <xdr:col>36</xdr:col>
      <xdr:colOff>165100</xdr:colOff>
      <xdr:row>56</xdr:row>
      <xdr:rowOff>137762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63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154289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41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111680</xdr:rowOff>
    </xdr:from>
    <xdr:to>
      <xdr:col>55</xdr:col>
      <xdr:colOff>0</xdr:colOff>
      <xdr:row>79</xdr:row>
      <xdr:rowOff>55442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84780"/>
          <a:ext cx="838200" cy="11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111680</xdr:rowOff>
    </xdr:from>
    <xdr:to>
      <xdr:col>50</xdr:col>
      <xdr:colOff>114300</xdr:colOff>
      <xdr:row>78</xdr:row>
      <xdr:rowOff>118878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484780"/>
          <a:ext cx="889000" cy="7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31819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5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118878</xdr:rowOff>
    </xdr:from>
    <xdr:to>
      <xdr:col>45</xdr:col>
      <xdr:colOff>177800</xdr:colOff>
      <xdr:row>78</xdr:row>
      <xdr:rowOff>167080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91978"/>
          <a:ext cx="889000" cy="4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28632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57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136017</xdr:rowOff>
    </xdr:from>
    <xdr:to>
      <xdr:col>41</xdr:col>
      <xdr:colOff>50800</xdr:colOff>
      <xdr:row>78</xdr:row>
      <xdr:rowOff>167080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09117"/>
          <a:ext cx="889000" cy="3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59999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37727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4642</xdr:rowOff>
    </xdr:from>
    <xdr:to>
      <xdr:col>55</xdr:col>
      <xdr:colOff>50800</xdr:colOff>
      <xdr:row>79</xdr:row>
      <xdr:rowOff>106242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4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91019</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6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60880</xdr:rowOff>
    </xdr:from>
    <xdr:to>
      <xdr:col>50</xdr:col>
      <xdr:colOff>165100</xdr:colOff>
      <xdr:row>78</xdr:row>
      <xdr:rowOff>162480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3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7557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2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68078</xdr:rowOff>
    </xdr:from>
    <xdr:to>
      <xdr:col>46</xdr:col>
      <xdr:colOff>38100</xdr:colOff>
      <xdr:row>78</xdr:row>
      <xdr:rowOff>169678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4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14755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21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116280</xdr:rowOff>
    </xdr:from>
    <xdr:to>
      <xdr:col>41</xdr:col>
      <xdr:colOff>101600</xdr:colOff>
      <xdr:row>79</xdr:row>
      <xdr:rowOff>46430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8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37557</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58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85217</xdr:rowOff>
    </xdr:from>
    <xdr:to>
      <xdr:col>36</xdr:col>
      <xdr:colOff>165100</xdr:colOff>
      <xdr:row>79</xdr:row>
      <xdr:rowOff>15367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5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31894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23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22904</xdr:rowOff>
    </xdr:from>
    <xdr:to>
      <xdr:col>55</xdr:col>
      <xdr:colOff>0</xdr:colOff>
      <xdr:row>97</xdr:row>
      <xdr:rowOff>60613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653554"/>
          <a:ext cx="838200" cy="3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167763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626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60613</xdr:rowOff>
    </xdr:from>
    <xdr:to>
      <xdr:col>50</xdr:col>
      <xdr:colOff>114300</xdr:colOff>
      <xdr:row>97</xdr:row>
      <xdr:rowOff>158228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691263"/>
          <a:ext cx="889000" cy="97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133094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76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158228</xdr:rowOff>
    </xdr:from>
    <xdr:to>
      <xdr:col>45</xdr:col>
      <xdr:colOff>177800</xdr:colOff>
      <xdr:row>97</xdr:row>
      <xdr:rowOff>165616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88878"/>
          <a:ext cx="889000" cy="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171361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45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84144</xdr:rowOff>
    </xdr:from>
    <xdr:to>
      <xdr:col>41</xdr:col>
      <xdr:colOff>50800</xdr:colOff>
      <xdr:row>97</xdr:row>
      <xdr:rowOff>165616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714794"/>
          <a:ext cx="889000" cy="8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162752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5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144701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143554</xdr:rowOff>
    </xdr:from>
    <xdr:to>
      <xdr:col>55</xdr:col>
      <xdr:colOff>50800</xdr:colOff>
      <xdr:row>97</xdr:row>
      <xdr:rowOff>73704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0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166431</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45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9813</xdr:rowOff>
    </xdr:from>
    <xdr:to>
      <xdr:col>50</xdr:col>
      <xdr:colOff>165100</xdr:colOff>
      <xdr:row>97</xdr:row>
      <xdr:rowOff>111413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4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127940</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415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107428</xdr:rowOff>
    </xdr:from>
    <xdr:to>
      <xdr:col>46</xdr:col>
      <xdr:colOff>38100</xdr:colOff>
      <xdr:row>98</xdr:row>
      <xdr:rowOff>37578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3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28705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3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114816</xdr:rowOff>
    </xdr:from>
    <xdr:to>
      <xdr:col>41</xdr:col>
      <xdr:colOff>101600</xdr:colOff>
      <xdr:row>98</xdr:row>
      <xdr:rowOff>44966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4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36093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3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33344</xdr:rowOff>
    </xdr:from>
    <xdr:to>
      <xdr:col>36</xdr:col>
      <xdr:colOff>165100</xdr:colOff>
      <xdr:row>97</xdr:row>
      <xdr:rowOff>134944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6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151471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43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166108</xdr:rowOff>
    </xdr:from>
    <xdr:to>
      <xdr:col>85</xdr:col>
      <xdr:colOff>127000</xdr:colOff>
      <xdr:row>37</xdr:row>
      <xdr:rowOff>100344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338308"/>
          <a:ext cx="838200" cy="10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47814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391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96334</xdr:rowOff>
    </xdr:from>
    <xdr:to>
      <xdr:col>81</xdr:col>
      <xdr:colOff>50800</xdr:colOff>
      <xdr:row>37</xdr:row>
      <xdr:rowOff>100344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592300" y="6439984"/>
          <a:ext cx="889000" cy="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18836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53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57271</xdr:rowOff>
    </xdr:from>
    <xdr:to>
      <xdr:col>76</xdr:col>
      <xdr:colOff>114300</xdr:colOff>
      <xdr:row>37</xdr:row>
      <xdr:rowOff>96334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400921"/>
          <a:ext cx="889000" cy="3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22503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53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57271</xdr:rowOff>
    </xdr:from>
    <xdr:to>
      <xdr:col>71</xdr:col>
      <xdr:colOff>177800</xdr:colOff>
      <xdr:row>37</xdr:row>
      <xdr:rowOff>100395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400921"/>
          <a:ext cx="889000" cy="4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31382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54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166576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51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115308</xdr:rowOff>
    </xdr:from>
    <xdr:to>
      <xdr:col>85</xdr:col>
      <xdr:colOff>177800</xdr:colOff>
      <xdr:row>37</xdr:row>
      <xdr:rowOff>45458</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28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138185</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13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49544</xdr:rowOff>
    </xdr:from>
    <xdr:to>
      <xdr:col>81</xdr:col>
      <xdr:colOff>101600</xdr:colOff>
      <xdr:row>37</xdr:row>
      <xdr:rowOff>151144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39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167671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168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45534</xdr:rowOff>
    </xdr:from>
    <xdr:to>
      <xdr:col>76</xdr:col>
      <xdr:colOff>165100</xdr:colOff>
      <xdr:row>37</xdr:row>
      <xdr:rowOff>147134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38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163661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6471</xdr:rowOff>
    </xdr:from>
    <xdr:to>
      <xdr:col>72</xdr:col>
      <xdr:colOff>38100</xdr:colOff>
      <xdr:row>37</xdr:row>
      <xdr:rowOff>108071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35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124598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2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49595</xdr:rowOff>
    </xdr:from>
    <xdr:to>
      <xdr:col>67</xdr:col>
      <xdr:colOff>101600</xdr:colOff>
      <xdr:row>37</xdr:row>
      <xdr:rowOff>151195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39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167722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16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75898</xdr:rowOff>
    </xdr:from>
    <xdr:to>
      <xdr:col>85</xdr:col>
      <xdr:colOff>127000</xdr:colOff>
      <xdr:row>57</xdr:row>
      <xdr:rowOff>108633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848548"/>
          <a:ext cx="838200" cy="3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48461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82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108633</xdr:rowOff>
    </xdr:from>
    <xdr:to>
      <xdr:col>81</xdr:col>
      <xdr:colOff>50800</xdr:colOff>
      <xdr:row>57</xdr:row>
      <xdr:rowOff>147417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881283"/>
          <a:ext cx="889000" cy="3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163453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9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147417</xdr:rowOff>
    </xdr:from>
    <xdr:to>
      <xdr:col>76</xdr:col>
      <xdr:colOff>114300</xdr:colOff>
      <xdr:row>57</xdr:row>
      <xdr:rowOff>149367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920067"/>
          <a:ext cx="889000" cy="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42442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143714</xdr:rowOff>
    </xdr:from>
    <xdr:to>
      <xdr:col>71</xdr:col>
      <xdr:colOff>177800</xdr:colOff>
      <xdr:row>57</xdr:row>
      <xdr:rowOff>149367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744914"/>
          <a:ext cx="889000" cy="17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39663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9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25098</xdr:rowOff>
    </xdr:from>
    <xdr:to>
      <xdr:col>85</xdr:col>
      <xdr:colOff>177800</xdr:colOff>
      <xdr:row>57</xdr:row>
      <xdr:rowOff>126698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9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47975</xdr:rowOff>
    </xdr:from>
    <xdr:ext cx="599010"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4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57833</xdr:rowOff>
    </xdr:from>
    <xdr:to>
      <xdr:col>81</xdr:col>
      <xdr:colOff>101600</xdr:colOff>
      <xdr:row>57</xdr:row>
      <xdr:rowOff>159433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83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4510</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181795" y="96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96617</xdr:rowOff>
    </xdr:from>
    <xdr:to>
      <xdr:col>76</xdr:col>
      <xdr:colOff>165100</xdr:colOff>
      <xdr:row>58</xdr:row>
      <xdr:rowOff>26767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6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17894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961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98567</xdr:rowOff>
    </xdr:from>
    <xdr:to>
      <xdr:col>72</xdr:col>
      <xdr:colOff>38100</xdr:colOff>
      <xdr:row>58</xdr:row>
      <xdr:rowOff>28717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7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45244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64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92914</xdr:rowOff>
    </xdr:from>
    <xdr:to>
      <xdr:col>67</xdr:col>
      <xdr:colOff>101600</xdr:colOff>
      <xdr:row>57</xdr:row>
      <xdr:rowOff>23064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69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39591</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14795" y="9469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139691</xdr:rowOff>
    </xdr:from>
    <xdr:to>
      <xdr:col>85</xdr:col>
      <xdr:colOff>127000</xdr:colOff>
      <xdr:row>78</xdr:row>
      <xdr:rowOff>139691</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5127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139691</xdr:rowOff>
    </xdr:from>
    <xdr:to>
      <xdr:col>81</xdr:col>
      <xdr:colOff>50800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512791"/>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139480</xdr:rowOff>
    </xdr:from>
    <xdr:to>
      <xdr:col>76</xdr:col>
      <xdr:colOff>114300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3703300" y="13512580"/>
          <a:ext cx="889000" cy="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123213</xdr:rowOff>
    </xdr:from>
    <xdr:to>
      <xdr:col>71</xdr:col>
      <xdr:colOff>177800</xdr:colOff>
      <xdr:row>78</xdr:row>
      <xdr:rowOff>139480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496313"/>
          <a:ext cx="889000" cy="1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112360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88891</xdr:rowOff>
    </xdr:from>
    <xdr:to>
      <xdr:col>85</xdr:col>
      <xdr:colOff>177800</xdr:colOff>
      <xdr:row>79</xdr:row>
      <xdr:rowOff>19041</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46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3818</xdr:rowOff>
    </xdr:from>
    <xdr:ext cx="249299"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769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88891</xdr:rowOff>
    </xdr:from>
    <xdr:to>
      <xdr:col>81</xdr:col>
      <xdr:colOff>101600</xdr:colOff>
      <xdr:row>79</xdr:row>
      <xdr:rowOff>19041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46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10168</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356650" y="1355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88680</xdr:rowOff>
    </xdr:from>
    <xdr:to>
      <xdr:col>72</xdr:col>
      <xdr:colOff>38100</xdr:colOff>
      <xdr:row>79</xdr:row>
      <xdr:rowOff>18830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6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9957</xdr:rowOff>
    </xdr:from>
    <xdr:ext cx="313932"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46333" y="13554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72413</xdr:rowOff>
    </xdr:from>
    <xdr:to>
      <xdr:col>67</xdr:col>
      <xdr:colOff>101600</xdr:colOff>
      <xdr:row>79</xdr:row>
      <xdr:rowOff>2563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4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165140</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5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44340</xdr:rowOff>
    </xdr:from>
    <xdr:to>
      <xdr:col>85</xdr:col>
      <xdr:colOff>127000</xdr:colOff>
      <xdr:row>93</xdr:row>
      <xdr:rowOff>87219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5989190"/>
          <a:ext cx="838200" cy="4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148359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264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87219</xdr:rowOff>
    </xdr:from>
    <xdr:to>
      <xdr:col>81</xdr:col>
      <xdr:colOff>50800</xdr:colOff>
      <xdr:row>93</xdr:row>
      <xdr:rowOff>101043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032069"/>
          <a:ext cx="889000" cy="13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95421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38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64331</xdr:rowOff>
    </xdr:from>
    <xdr:to>
      <xdr:col>76</xdr:col>
      <xdr:colOff>114300</xdr:colOff>
      <xdr:row>93</xdr:row>
      <xdr:rowOff>101043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009181"/>
          <a:ext cx="889000" cy="3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91124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37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64331</xdr:rowOff>
    </xdr:from>
    <xdr:to>
      <xdr:col>71</xdr:col>
      <xdr:colOff>177800</xdr:colOff>
      <xdr:row>93</xdr:row>
      <xdr:rowOff>140723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009181"/>
          <a:ext cx="889000" cy="7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114076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40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141164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42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164990</xdr:rowOff>
    </xdr:from>
    <xdr:to>
      <xdr:col>85</xdr:col>
      <xdr:colOff>177800</xdr:colOff>
      <xdr:row>93</xdr:row>
      <xdr:rowOff>95140</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593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16417</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5789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36419</xdr:rowOff>
    </xdr:from>
    <xdr:to>
      <xdr:col>81</xdr:col>
      <xdr:colOff>101600</xdr:colOff>
      <xdr:row>93</xdr:row>
      <xdr:rowOff>138019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598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154546</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181795" y="15756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50243</xdr:rowOff>
    </xdr:from>
    <xdr:to>
      <xdr:col>76</xdr:col>
      <xdr:colOff>165100</xdr:colOff>
      <xdr:row>93</xdr:row>
      <xdr:rowOff>151843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599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168370</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92795" y="15770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13531</xdr:rowOff>
    </xdr:from>
    <xdr:to>
      <xdr:col>72</xdr:col>
      <xdr:colOff>38100</xdr:colOff>
      <xdr:row>93</xdr:row>
      <xdr:rowOff>115131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595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131658</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5733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89923</xdr:rowOff>
    </xdr:from>
    <xdr:to>
      <xdr:col>67</xdr:col>
      <xdr:colOff>101600</xdr:colOff>
      <xdr:row>94</xdr:row>
      <xdr:rowOff>20073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03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36600</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581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岩手県平均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議会費については、人口規模に対して議員数が多い傾向にあることから、類似団体と比べて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4,538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円高くなっている。その他の経費では類似団体と近しいものが多い状況となっている。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101,173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円増加しているが、これは財政調整基金積立金が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625,462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千円の増が要因となり大きく増加したものである。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商工費については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35,279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円減少しているが、これは滝観洞観光センター受付棟新築工事費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125,977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千円の減が要因となり大きく減少したものである。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消防費については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23,116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円増加しているが、これは防災行政無線中継局更新工事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41,800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千円の増及び大船渡消防組合分担金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76,602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千円の増となり大きく増加したものである。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岩手県住田町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多額の一般財源を要する大型事業がないため、基金の取り崩しがなく、</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H28</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まで計画的に積立を実施していた。その後、</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R05</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に東日本大震災復興基金を廃止、</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R06</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に農林業振興資金貸付基金を廃止し、財政調整基金へ全額積立をした。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実質単年度収支については前年度比で</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14.79pt</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の増となっているが、これは農林業振興資金貸付基金廃止に係る繰入金等</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421,224</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千円によるものである。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岩手県住田町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いずれの会計も赤字額は生じていない。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一般会計では、各年度の事業等の動向により、対標準財政規模比にある程度の振れ幅はあるものの、２～１０％の間で推移しており、概ね適正な収支となっている。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国民健康保険については、保険給付費が年々増加傾向であることや広域化に対応するため、</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H30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に税率の改正をしており、健全な財政運営に努めている。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全体では、少子高齢化や人口減少などにより、各特別会計の運営が厳しくなると予想されるため、保険税、保険料、料金の定期的な見直しや経費の削減等を進め、健全な財政運営に努める必要がある。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5805265</v>
      </c>
      <c r="BO4" s="358"/>
      <c r="BP4" s="358"/>
      <c r="BQ4" s="358"/>
      <c r="BR4" s="358"/>
      <c r="BS4" s="358"/>
      <c r="BT4" s="358"/>
      <c r="BU4" s="359"/>
      <c r="BV4" s="357">
        <v>5299207</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3.3</v>
      </c>
      <c r="CU4" s="364"/>
      <c r="CV4" s="364"/>
      <c r="CW4" s="364"/>
      <c r="CX4" s="364"/>
      <c r="CY4" s="364"/>
      <c r="CZ4" s="364"/>
      <c r="DA4" s="365"/>
      <c r="DB4" s="363">
        <v>4.4000000000000004</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5667829</v>
      </c>
      <c r="BO5" s="395"/>
      <c r="BP5" s="395"/>
      <c r="BQ5" s="395"/>
      <c r="BR5" s="395"/>
      <c r="BS5" s="395"/>
      <c r="BT5" s="395"/>
      <c r="BU5" s="396"/>
      <c r="BV5" s="394">
        <v>5146412</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81.2</v>
      </c>
      <c r="CU5" s="392"/>
      <c r="CV5" s="392"/>
      <c r="CW5" s="392"/>
      <c r="CX5" s="392"/>
      <c r="CY5" s="392"/>
      <c r="CZ5" s="392"/>
      <c r="DA5" s="393"/>
      <c r="DB5" s="391">
        <v>81.099999999999994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137436</v>
      </c>
      <c r="BO6" s="395"/>
      <c r="BP6" s="395"/>
      <c r="BQ6" s="395"/>
      <c r="BR6" s="395"/>
      <c r="BS6" s="395"/>
      <c r="BT6" s="395"/>
      <c r="BU6" s="396"/>
      <c r="BV6" s="394">
        <v>152795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81.3</v>
      </c>
      <c r="CU6" s="432"/>
      <c r="CV6" s="432"/>
      <c r="CW6" s="432"/>
      <c r="CX6" s="432"/>
      <c r="CY6" s="432"/>
      <c r="CZ6" s="432"/>
      <c r="DA6" s="433"/>
      <c r="DB6" s="431">
        <v>81.400000000000006</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21457</v>
      </c>
      <c r="BO7" s="395"/>
      <c r="BP7" s="395"/>
      <c r="BQ7" s="395"/>
      <c r="BR7" s="395"/>
      <c r="BS7" s="395"/>
      <c r="BT7" s="395"/>
      <c r="BU7" s="396"/>
      <c r="BV7" s="394">
        <v>1948</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3564266</v>
      </c>
      <c r="CU7" s="395"/>
      <c r="CV7" s="395"/>
      <c r="CW7" s="395"/>
      <c r="CX7" s="395"/>
      <c r="CY7" s="395"/>
      <c r="CZ7" s="395"/>
      <c r="DA7" s="396"/>
      <c r="DB7" s="394">
        <v>3457450</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115979</v>
      </c>
      <c r="BO8" s="395"/>
      <c r="BP8" s="395"/>
      <c r="BQ8" s="395"/>
      <c r="BR8" s="395"/>
      <c r="BS8" s="395"/>
      <c r="BT8" s="395"/>
      <c r="BU8" s="396"/>
      <c r="BV8" s="394">
        <v>150847</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0.22</v>
      </c>
      <c r="CU8" s="435"/>
      <c r="CV8" s="435"/>
      <c r="CW8" s="435"/>
      <c r="CX8" s="435"/>
      <c r="CY8" s="435"/>
      <c r="CZ8" s="435"/>
      <c r="DA8" s="436"/>
      <c r="DB8" s="434">
        <v>0.2</v>
      </c>
      <c r="DC8" s="435"/>
      <c r="DD8" s="435"/>
      <c r="DE8" s="435"/>
      <c r="DF8" s="435"/>
      <c r="DG8" s="435"/>
      <c r="DH8" s="435"/>
      <c r="DI8" s="436"/>
    </row>
    <row r="9" spans="1:119" ht="18.75" customHeight="1" thickBot="1" x14ac:dyDescent="0.25">
      <c r="A9" s="163"/>
      <c r="B9" s="388" t="s">
        <v>106</v>
      </c>
      <c r="C9" s="389"/>
      <c r="D9" s="389"/>
      <c r="E9" s="389"/>
      <c r="F9" s="389"/>
      <c r="G9" s="389"/>
      <c r="H9" s="389"/>
      <c r="I9" s="389"/>
      <c r="J9" s="389"/>
      <c r="K9" s="437"/>
      <c r="L9" s="438" t="s">
        <v>107</v>
      </c>
      <c r="M9" s="439"/>
      <c r="N9" s="439"/>
      <c r="O9" s="439"/>
      <c r="P9" s="439"/>
      <c r="Q9" s="440"/>
      <c r="R9" s="441">
        <v>5045</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-34868</v>
      </c>
      <c r="BO9" s="395"/>
      <c r="BP9" s="395"/>
      <c r="BQ9" s="395"/>
      <c r="BR9" s="395"/>
      <c r="BS9" s="395"/>
      <c r="BT9" s="395"/>
      <c r="BU9" s="396"/>
      <c r="BV9" s="394">
        <v>63926</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15</v>
      </c>
      <c r="CU9" s="392"/>
      <c r="CV9" s="392"/>
      <c r="CW9" s="392"/>
      <c r="CX9" s="392"/>
      <c r="CY9" s="392"/>
      <c r="CZ9" s="392"/>
      <c r="DA9" s="393"/>
      <c r="DB9" s="391">
        <v>16.3</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112</v>
      </c>
      <c r="M10" s="424"/>
      <c r="N10" s="424"/>
      <c r="O10" s="424"/>
      <c r="P10" s="424"/>
      <c r="Q10" s="425"/>
      <c r="R10" s="445">
        <v>5720</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657026</v>
      </c>
      <c r="BO10" s="395"/>
      <c r="BP10" s="395"/>
      <c r="BQ10" s="395"/>
      <c r="BR10" s="395"/>
      <c r="BS10" s="395"/>
      <c r="BT10" s="395"/>
      <c r="BU10" s="396"/>
      <c r="BV10" s="394">
        <v>31649</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114</v>
      </c>
      <c r="AV11" s="427"/>
      <c r="AW11" s="427"/>
      <c r="AX11" s="427"/>
      <c r="AY11" s="428" t="s">
        <v>120</v>
      </c>
      <c r="AZ11" s="429"/>
      <c r="BA11" s="429"/>
      <c r="BB11" s="429"/>
      <c r="BC11" s="429"/>
      <c r="BD11" s="429"/>
      <c r="BE11" s="429"/>
      <c r="BF11" s="429"/>
      <c r="BG11" s="429"/>
      <c r="BH11" s="429"/>
      <c r="BI11" s="429"/>
      <c r="BJ11" s="429"/>
      <c r="BK11" s="429"/>
      <c r="BL11" s="429"/>
      <c r="BM11" s="430"/>
      <c r="BN11" s="394">
        <v>3300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4681</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4544</v>
      </c>
      <c r="S13" s="479"/>
      <c r="T13" s="479"/>
      <c r="U13" s="479"/>
      <c r="V13" s="480"/>
      <c r="W13" s="410" t="s">
        <v>131</v>
      </c>
      <c r="X13" s="411"/>
      <c r="Y13" s="411"/>
      <c r="Z13" s="411"/>
      <c r="AA13" s="411"/>
      <c r="AB13" s="401"/>
      <c r="AC13" s="445">
        <v>436</v>
      </c>
      <c r="AD13" s="446"/>
      <c r="AE13" s="446"/>
      <c r="AF13" s="446"/>
      <c r="AG13" s="488"/>
      <c r="AH13" s="445">
        <v>563</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625458</v>
      </c>
      <c r="BO13" s="395"/>
      <c r="BP13" s="395"/>
      <c r="BQ13" s="395"/>
      <c r="BR13" s="395"/>
      <c r="BS13" s="395"/>
      <c r="BT13" s="395"/>
      <c r="BU13" s="396"/>
      <c r="BV13" s="394">
        <v>95575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6.6</v>
      </c>
      <c r="CU13" s="392"/>
      <c r="CV13" s="392"/>
      <c r="CW13" s="392"/>
      <c r="CX13" s="392"/>
      <c r="CY13" s="392"/>
      <c r="CZ13" s="392"/>
      <c r="DA13" s="393"/>
      <c r="DB13" s="391">
        <v>7</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4817</v>
      </c>
      <c r="S14" s="479"/>
      <c r="T14" s="479"/>
      <c r="U14" s="479"/>
      <c r="V14" s="480"/>
      <c r="W14" s="384"/>
      <c r="X14" s="385"/>
      <c r="Y14" s="385"/>
      <c r="Z14" s="385"/>
      <c r="AA14" s="385"/>
      <c r="AB14" s="374"/>
      <c r="AC14" s="481">
        <v>17.7</v>
      </c>
      <c r="AD14" s="482"/>
      <c r="AE14" s="482"/>
      <c r="AF14" s="482"/>
      <c r="AG14" s="483"/>
      <c r="AH14" s="481">
        <v>19.8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4685</v>
      </c>
      <c r="S15" s="479"/>
      <c r="T15" s="479"/>
      <c r="U15" s="479"/>
      <c r="V15" s="480"/>
      <c r="W15" s="410" t="s">
        <v>137</v>
      </c>
      <c r="X15" s="411"/>
      <c r="Y15" s="411"/>
      <c r="Z15" s="411"/>
      <c r="AA15" s="411"/>
      <c r="AB15" s="401"/>
      <c r="AC15" s="445">
        <v>824</v>
      </c>
      <c r="AD15" s="446"/>
      <c r="AE15" s="446"/>
      <c r="AF15" s="446"/>
      <c r="AG15" s="488"/>
      <c r="AH15" s="445">
        <v>947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775310</v>
      </c>
      <c r="BO15" s="358"/>
      <c r="BP15" s="358"/>
      <c r="BQ15" s="358"/>
      <c r="BR15" s="358"/>
      <c r="BS15" s="358"/>
      <c r="BT15" s="358"/>
      <c r="BU15" s="359"/>
      <c r="BV15" s="357">
        <v>708283</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33.4</v>
      </c>
      <c r="AD16" s="482"/>
      <c r="AE16" s="482"/>
      <c r="AF16" s="482"/>
      <c r="AG16" s="483"/>
      <c r="AH16" s="481">
        <v>33.299999999999997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3371347</v>
      </c>
      <c r="BO16" s="395"/>
      <c r="BP16" s="395"/>
      <c r="BQ16" s="395"/>
      <c r="BR16" s="395"/>
      <c r="BS16" s="395"/>
      <c r="BT16" s="395"/>
      <c r="BU16" s="396"/>
      <c r="BV16" s="394">
        <v>3277544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1209</v>
      </c>
      <c r="AD17" s="446"/>
      <c r="AE17" s="446"/>
      <c r="AF17" s="446"/>
      <c r="AG17" s="488"/>
      <c r="AH17" s="445">
        <v>1338</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962061</v>
      </c>
      <c r="BO17" s="395"/>
      <c r="BP17" s="395"/>
      <c r="BQ17" s="395"/>
      <c r="BR17" s="395"/>
      <c r="BS17" s="395"/>
      <c r="BT17" s="395"/>
      <c r="BU17" s="396"/>
      <c r="BV17" s="394">
        <v>877182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334.84</v>
      </c>
      <c r="M18" s="518"/>
      <c r="N18" s="518"/>
      <c r="O18" s="518"/>
      <c r="P18" s="518"/>
      <c r="Q18" s="518"/>
      <c r="R18" s="519"/>
      <c r="S18" s="519"/>
      <c r="T18" s="519"/>
      <c r="U18" s="519"/>
      <c r="V18" s="520"/>
      <c r="W18" s="412"/>
      <c r="X18" s="413"/>
      <c r="Y18" s="413"/>
      <c r="Z18" s="413"/>
      <c r="AA18" s="413"/>
      <c r="AB18" s="404"/>
      <c r="AC18" s="521">
        <v>49</v>
      </c>
      <c r="AD18" s="522"/>
      <c r="AE18" s="522"/>
      <c r="AF18" s="522"/>
      <c r="AG18" s="523"/>
      <c r="AH18" s="521">
        <v>47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2934985</v>
      </c>
      <c r="BO18" s="395"/>
      <c r="BP18" s="395"/>
      <c r="BQ18" s="395"/>
      <c r="BR18" s="395"/>
      <c r="BS18" s="395"/>
      <c r="BT18" s="395"/>
      <c r="BU18" s="396"/>
      <c r="BV18" s="394">
        <v>2834182</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4539728</v>
      </c>
      <c r="BO19" s="395"/>
      <c r="BP19" s="395"/>
      <c r="BQ19" s="395"/>
      <c r="BR19" s="395"/>
      <c r="BS19" s="395"/>
      <c r="BT19" s="395"/>
      <c r="BU19" s="396"/>
      <c r="BV19" s="394">
        <v>4025541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1981</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4745108</v>
      </c>
      <c r="BO22" s="358"/>
      <c r="BP22" s="358"/>
      <c r="BQ22" s="358"/>
      <c r="BR22" s="358"/>
      <c r="BS22" s="358"/>
      <c r="BT22" s="358"/>
      <c r="BU22" s="359"/>
      <c r="BV22" s="357">
        <v>4991468</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4723201</v>
      </c>
      <c r="BO23" s="395"/>
      <c r="BP23" s="395"/>
      <c r="BQ23" s="395"/>
      <c r="BR23" s="395"/>
      <c r="BS23" s="395"/>
      <c r="BT23" s="395"/>
      <c r="BU23" s="396"/>
      <c r="BV23" s="394">
        <v>4934779</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6750</v>
      </c>
      <c r="R24" s="446"/>
      <c r="S24" s="446"/>
      <c r="T24" s="446"/>
      <c r="U24" s="446"/>
      <c r="V24" s="488"/>
      <c r="W24" s="540"/>
      <c r="X24" s="541"/>
      <c r="Y24" s="542"/>
      <c r="Z24" s="444" t="s">
        <v>162</v>
      </c>
      <c r="AA24" s="424"/>
      <c r="AB24" s="424"/>
      <c r="AC24" s="424"/>
      <c r="AD24" s="424"/>
      <c r="AE24" s="424"/>
      <c r="AF24" s="424"/>
      <c r="AG24" s="425"/>
      <c r="AH24" s="445">
        <v>95</v>
      </c>
      <c r="AI24" s="446"/>
      <c r="AJ24" s="446"/>
      <c r="AK24" s="446"/>
      <c r="AL24" s="488"/>
      <c r="AM24" s="445">
        <v>270940</v>
      </c>
      <c r="AN24" s="446"/>
      <c r="AO24" s="446"/>
      <c r="AP24" s="446"/>
      <c r="AQ24" s="446"/>
      <c r="AR24" s="488"/>
      <c r="AS24" s="445">
        <v>2852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3494236</v>
      </c>
      <c r="BO24" s="395"/>
      <c r="BP24" s="395"/>
      <c r="BQ24" s="395"/>
      <c r="BR24" s="395"/>
      <c r="BS24" s="395"/>
      <c r="BT24" s="395"/>
      <c r="BU24" s="396"/>
      <c r="BV24" s="394">
        <v>3582775</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5560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9529</v>
      </c>
      <c r="BO25" s="358"/>
      <c r="BP25" s="358"/>
      <c r="BQ25" s="358"/>
      <c r="BR25" s="358"/>
      <c r="BS25" s="358"/>
      <c r="BT25" s="358"/>
      <c r="BU25" s="359"/>
      <c r="BV25" s="357">
        <v>6727</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5350</v>
      </c>
      <c r="R26" s="446"/>
      <c r="S26" s="446"/>
      <c r="T26" s="446"/>
      <c r="U26" s="446"/>
      <c r="V26" s="488"/>
      <c r="W26" s="540"/>
      <c r="X26" s="541"/>
      <c r="Y26" s="542"/>
      <c r="Z26" s="444" t="s">
        <v>168</v>
      </c>
      <c r="AA26" s="546"/>
      <c r="AB26" s="546"/>
      <c r="AC26" s="546"/>
      <c r="AD26" s="546"/>
      <c r="AE26" s="546"/>
      <c r="AF26" s="546"/>
      <c r="AG26" s="547"/>
      <c r="AH26" s="445">
        <v>9</v>
      </c>
      <c r="AI26" s="446"/>
      <c r="AJ26" s="446"/>
      <c r="AK26" s="446"/>
      <c r="AL26" s="488"/>
      <c r="AM26" s="445">
        <v>26676</v>
      </c>
      <c r="AN26" s="446"/>
      <c r="AO26" s="446"/>
      <c r="AP26" s="446"/>
      <c r="AQ26" s="446"/>
      <c r="AR26" s="488"/>
      <c r="AS26" s="445">
        <v>2964</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2580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2070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3128799</v>
      </c>
      <c r="BO28" s="358"/>
      <c r="BP28" s="358"/>
      <c r="BQ28" s="358"/>
      <c r="BR28" s="358"/>
      <c r="BS28" s="358"/>
      <c r="BT28" s="358"/>
      <c r="BU28" s="359"/>
      <c r="BV28" s="357">
        <v>2471773</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10</v>
      </c>
      <c r="M29" s="446"/>
      <c r="N29" s="446"/>
      <c r="O29" s="446"/>
      <c r="P29" s="488"/>
      <c r="Q29" s="445">
        <v>1960</v>
      </c>
      <c r="R29" s="446"/>
      <c r="S29" s="446"/>
      <c r="T29" s="446"/>
      <c r="U29" s="446"/>
      <c r="V29" s="488"/>
      <c r="W29" s="543"/>
      <c r="X29" s="544"/>
      <c r="Y29" s="545"/>
      <c r="Z29" s="444" t="s">
        <v>178</v>
      </c>
      <c r="AA29" s="424"/>
      <c r="AB29" s="424"/>
      <c r="AC29" s="424"/>
      <c r="AD29" s="424"/>
      <c r="AE29" s="424"/>
      <c r="AF29" s="424"/>
      <c r="AG29" s="425"/>
      <c r="AH29" s="445">
        <v>97</v>
      </c>
      <c r="AI29" s="446"/>
      <c r="AJ29" s="446"/>
      <c r="AK29" s="446"/>
      <c r="AL29" s="488"/>
      <c r="AM29" s="445">
        <v>278240</v>
      </c>
      <c r="AN29" s="446"/>
      <c r="AO29" s="446"/>
      <c r="AP29" s="446"/>
      <c r="AQ29" s="446"/>
      <c r="AR29" s="488"/>
      <c r="AS29" s="445">
        <v>2868</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1394822</v>
      </c>
      <c r="BO29" s="395"/>
      <c r="BP29" s="395"/>
      <c r="BQ29" s="395"/>
      <c r="BR29" s="395"/>
      <c r="BS29" s="395"/>
      <c r="BT29" s="395"/>
      <c r="BU29" s="396"/>
      <c r="BV29" s="394">
        <v>1331190</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94</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1605059</v>
      </c>
      <c r="BO30" s="514"/>
      <c r="BP30" s="514"/>
      <c r="BQ30" s="514"/>
      <c r="BR30" s="514"/>
      <c r="BS30" s="514"/>
      <c r="BT30" s="514"/>
      <c r="BU30" s="515"/>
      <c r="BV30" s="513">
        <v>1636502</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IF('各会計、関係団体の財政状況及び健全化判断比率'!B32="","",'各会計、関係団体の財政状況及び健全化判断比率'!B32)</f>
        <v>簡易水道事業会計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岩手県市町村総合事務組合（一般会計）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介護保険特別会計（保険事業勘定）</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IF('各会計、関係団体の財政状況及び健全化判断比率'!B33="","",'各会計、関係団体の財政状況及び健全化判断比率'!B33)</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岩手県市町村総合事務組合（特別会計）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介護保険特別会計（介護サービス事業勘定）</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気仙広域連合（一般会計）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f t="shared" si="4"/>
        <v>5</v>
      </c>
      <c r="V37" s="584"/>
      <c r="W37" s="585" t="str">
        <f>IF('各会計、関係団体の財政状況及び健全化判断比率'!B31="","",'各会計、関係団体の財政状況及び健全化判断比率'!B31)</f>
        <v>後期高齢者医療特別会計</v>
      </c>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気仙広域連合（特別会計）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大船渡地区消防組合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大船渡地区環境衛生組合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岩手沿岸南部広域環境組合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15</v>
      </c>
      <c r="BX41" s="584"/>
      <c r="BY41" s="585" t="str">
        <f>IF('各会計、関係団体の財政状況及び健全化判断比率'!B75="","",'各会計、関係団体の財政状況及び健全化判断比率'!B75)</f>
        <v>岩手県後期高齢者医療広域連合（一般会計）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16</v>
      </c>
      <c r="BX42" s="584"/>
      <c r="BY42" s="585" t="str">
        <f>IF('各会計、関係団体の財政状況及び健全化判断比率'!B76="","",'各会計、関係団体の財政状況及び健全化判断比率'!B76)</f>
        <v>岩手県後期高齢者医療広域連合（特別会計）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eGeIm13/LTvkxbiqXcfY0QxLd4wPW24LTWTrWC8RSK7/EEkx/TjUbAomjO7HTXJI9D3R+wtgfHCSk4ThgOuyCg==" saltValue="EzLtOP32nopAQ6KlvTAzd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rgb="FFFFC000"/>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533</v>
      </c>
      <c r="D34" s="1136"/>
      <c r="E34" s="1137"/>
      <c r="F34" s="32">
        <v>7.89</v>
      </c>
      <c r="G34" s="33">
        <v>7.99</v>
      </c>
      <c r="H34" s="33">
        <v>9.7100000000000009</v>
      </c>
      <c r="I34" s="33">
        <v>10.27</v>
      </c>
      <c r="J34" s="34">
        <v>10.54</v>
      </c>
      <c r="K34" s="22"/>
      <c r="L34" s="22"/>
      <c r="M34" s="22"/>
      <c r="N34" s="22"/>
      <c r="O34" s="22"/>
      <c r="P34" s="22"/>
    </row>
    <row r="35" spans="1:16" ht="39" customHeight="1" x14ac:dyDescent="0.2">
      <c r="A35" s="22"/>
      <c r="B35" s="35"/>
      <c r="C35" s="1132" t="s">
        <v>534</v>
      </c>
      <c r="D35" s="1132"/>
      <c r="E35" s="1133"/>
      <c r="F35" s="36">
        <v>1.77</v>
      </c>
      <c r="G35" s="37">
        <v>2.0299999999999998</v>
      </c>
      <c r="H35" s="37">
        <v>2.58</v>
      </c>
      <c r="I35" s="37">
        <v>3.24</v>
      </c>
      <c r="J35" s="38">
        <v>3.71</v>
      </c>
      <c r="K35" s="22"/>
      <c r="L35" s="22"/>
      <c r="M35" s="22"/>
      <c r="N35" s="22"/>
      <c r="O35" s="22"/>
      <c r="P35" s="22"/>
    </row>
    <row r="36" spans="1:16" ht="39" customHeight="1" x14ac:dyDescent="0.2">
      <c r="A36" s="22"/>
      <c r="B36" s="35"/>
      <c r="C36" s="1132" t="s">
        <v>535</v>
      </c>
      <c r="D36" s="1132"/>
      <c r="E36" s="1133"/>
      <c r="F36" s="36">
        <v>3.48</v>
      </c>
      <c r="G36" s="37">
        <v>6.17</v>
      </c>
      <c r="H36" s="37">
        <v>2.5299999999999998</v>
      </c>
      <c r="I36" s="37">
        <v>4.3600000000000003</v>
      </c>
      <c r="J36" s="38">
        <v>3.25</v>
      </c>
      <c r="K36" s="22"/>
      <c r="L36" s="22"/>
      <c r="M36" s="22"/>
      <c r="N36" s="22"/>
      <c r="O36" s="22"/>
      <c r="P36" s="22"/>
    </row>
    <row r="37" spans="1:16" ht="39" customHeight="1" x14ac:dyDescent="0.2">
      <c r="A37" s="22"/>
      <c r="B37" s="35"/>
      <c r="C37" s="1132" t="s">
        <v>536</v>
      </c>
      <c r="D37" s="1132"/>
      <c r="E37" s="1133"/>
      <c r="F37" s="36">
        <v>2.21</v>
      </c>
      <c r="G37" s="37">
        <v>1.96</v>
      </c>
      <c r="H37" s="37">
        <v>2.17</v>
      </c>
      <c r="I37" s="37">
        <v>2.27</v>
      </c>
      <c r="J37" s="38">
        <v>2.2599999999999998</v>
      </c>
      <c r="K37" s="22"/>
      <c r="L37" s="22"/>
      <c r="M37" s="22"/>
      <c r="N37" s="22"/>
      <c r="O37" s="22"/>
      <c r="P37" s="22"/>
    </row>
    <row r="38" spans="1:16" ht="39" customHeight="1" x14ac:dyDescent="0.2">
      <c r="A38" s="22"/>
      <c r="B38" s="35"/>
      <c r="C38" s="1132" t="s">
        <v>537</v>
      </c>
      <c r="D38" s="1132"/>
      <c r="E38" s="1133"/>
      <c r="F38" s="36">
        <v>0.6</v>
      </c>
      <c r="G38" s="37">
        <v>0.83</v>
      </c>
      <c r="H38" s="37">
        <v>1.1499999999999999</v>
      </c>
      <c r="I38" s="37">
        <v>1.63</v>
      </c>
      <c r="J38" s="38">
        <v>0.91</v>
      </c>
      <c r="K38" s="22"/>
      <c r="L38" s="22"/>
      <c r="M38" s="22"/>
      <c r="N38" s="22"/>
      <c r="O38" s="22"/>
      <c r="P38" s="22"/>
    </row>
    <row r="39" spans="1:16" ht="39" customHeight="1" x14ac:dyDescent="0.2">
      <c r="A39" s="22"/>
      <c r="B39" s="35"/>
      <c r="C39" s="1132" t="s">
        <v>538</v>
      </c>
      <c r="D39" s="1132"/>
      <c r="E39" s="1133"/>
      <c r="F39" s="36">
        <v>0.01</v>
      </c>
      <c r="G39" s="37">
        <v>0.01</v>
      </c>
      <c r="H39" s="37">
        <v>0.01</v>
      </c>
      <c r="I39" s="37">
        <v>0.01</v>
      </c>
      <c r="J39" s="38">
        <v>0.01</v>
      </c>
      <c r="K39" s="22"/>
      <c r="L39" s="22"/>
      <c r="M39" s="22"/>
      <c r="N39" s="22"/>
      <c r="O39" s="22"/>
      <c r="P39" s="22"/>
    </row>
    <row r="40" spans="1:16" ht="39" customHeight="1" x14ac:dyDescent="0.2">
      <c r="A40" s="22"/>
      <c r="B40" s="35"/>
      <c r="C40" s="1132" t="s">
        <v>539</v>
      </c>
      <c r="D40" s="1132"/>
      <c r="E40" s="1133"/>
      <c r="F40" s="36">
        <v>0</v>
      </c>
      <c r="G40" s="37">
        <v>0.01</v>
      </c>
      <c r="H40" s="37">
        <v>0.02</v>
      </c>
      <c r="I40" s="37">
        <v>0.03</v>
      </c>
      <c r="J40" s="38">
        <v>0</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540</v>
      </c>
      <c r="D42" s="1132"/>
      <c r="E42" s="1133"/>
      <c r="F42" s="36" t="s">
        <v>488</v>
      </c>
      <c r="G42" s="37" t="s">
        <v>488</v>
      </c>
      <c r="H42" s="37" t="s">
        <v>488</v>
      </c>
      <c r="I42" s="37" t="s">
        <v>488</v>
      </c>
      <c r="J42" s="38" t="s">
        <v>488</v>
      </c>
      <c r="K42" s="22"/>
      <c r="L42" s="22"/>
      <c r="M42" s="22"/>
      <c r="N42" s="22"/>
      <c r="O42" s="22"/>
      <c r="P42" s="22"/>
    </row>
    <row r="43" spans="1:16" ht="39" customHeight="1" thickBot="1" x14ac:dyDescent="0.25">
      <c r="A43" s="22"/>
      <c r="B43" s="40"/>
      <c r="C43" s="1134" t="s">
        <v>541</v>
      </c>
      <c r="D43" s="1134"/>
      <c r="E43" s="1135"/>
      <c r="F43" s="41" t="s">
        <v>488</v>
      </c>
      <c r="G43" s="42" t="s">
        <v>488</v>
      </c>
      <c r="H43" s="42" t="s">
        <v>488</v>
      </c>
      <c r="I43" s="42" t="s">
        <v>488</v>
      </c>
      <c r="J43" s="43" t="s">
        <v>488</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oKI12h3NKyDDFV8rSlUuVmdiK3dPCWG3SvT2Ly5Jrvscfz6YIJWmCrKrvh4i5GIgostSUTAAnbMbGbXG5Ep6bw==" saltValue="RGGB3hCgIJE8zDWtoVyt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rgb="FFFFC000"/>
    <pageSetUpPr fitToPage="1"/>
  </sheetPr>
  <dimension ref="A1:U64"/>
  <sheetViews>
    <sheetView showGridLines="0" topLeftCell="B19"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678</v>
      </c>
      <c r="L45" s="58">
        <v>723</v>
      </c>
      <c r="M45" s="58">
        <v>671</v>
      </c>
      <c r="N45" s="58">
        <v>670</v>
      </c>
      <c r="O45" s="59">
        <v>687</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488</v>
      </c>
      <c r="L46" s="62" t="s">
        <v>488</v>
      </c>
      <c r="M46" s="62" t="s">
        <v>488</v>
      </c>
      <c r="N46" s="62" t="s">
        <v>488</v>
      </c>
      <c r="O46" s="63" t="s">
        <v>488</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488</v>
      </c>
      <c r="L47" s="62" t="s">
        <v>488</v>
      </c>
      <c r="M47" s="62" t="s">
        <v>488</v>
      </c>
      <c r="N47" s="62" t="s">
        <v>488</v>
      </c>
      <c r="O47" s="63" t="s">
        <v>488</v>
      </c>
      <c r="P47" s="46"/>
      <c r="Q47" s="46"/>
      <c r="R47" s="46"/>
      <c r="S47" s="46"/>
      <c r="T47" s="46"/>
      <c r="U47" s="46"/>
    </row>
    <row r="48" spans="1:21" ht="30.75" customHeight="1" x14ac:dyDescent="0.2">
      <c r="A48" s="46"/>
      <c r="B48" s="1140"/>
      <c r="C48" s="1141"/>
      <c r="D48" s="60"/>
      <c r="E48" s="1146" t="s">
        <v>13</v>
      </c>
      <c r="F48" s="1146"/>
      <c r="G48" s="1146"/>
      <c r="H48" s="1146"/>
      <c r="I48" s="1146"/>
      <c r="J48" s="1147"/>
      <c r="K48" s="61">
        <v>129</v>
      </c>
      <c r="L48" s="62">
        <v>81</v>
      </c>
      <c r="M48" s="62">
        <v>64</v>
      </c>
      <c r="N48" s="62">
        <v>66</v>
      </c>
      <c r="O48" s="63">
        <v>57</v>
      </c>
      <c r="P48" s="46"/>
      <c r="Q48" s="46"/>
      <c r="R48" s="46"/>
      <c r="S48" s="46"/>
      <c r="T48" s="46"/>
      <c r="U48" s="46"/>
    </row>
    <row r="49" spans="1:21" ht="30.75" customHeight="1" x14ac:dyDescent="0.2">
      <c r="A49" s="46"/>
      <c r="B49" s="1140"/>
      <c r="C49" s="1141"/>
      <c r="D49" s="60"/>
      <c r="E49" s="1146" t="s">
        <v>14</v>
      </c>
      <c r="F49" s="1146"/>
      <c r="G49" s="1146"/>
      <c r="H49" s="1146"/>
      <c r="I49" s="1146"/>
      <c r="J49" s="1147"/>
      <c r="K49" s="61">
        <v>25</v>
      </c>
      <c r="L49" s="62">
        <v>25</v>
      </c>
      <c r="M49" s="62">
        <v>25</v>
      </c>
      <c r="N49" s="62">
        <v>26</v>
      </c>
      <c r="O49" s="63">
        <v>25</v>
      </c>
      <c r="P49" s="46"/>
      <c r="Q49" s="46"/>
      <c r="R49" s="46"/>
      <c r="S49" s="46"/>
      <c r="T49" s="46"/>
      <c r="U49" s="46"/>
    </row>
    <row r="50" spans="1:21" ht="30.75" customHeight="1" x14ac:dyDescent="0.2">
      <c r="A50" s="46"/>
      <c r="B50" s="1140"/>
      <c r="C50" s="1141"/>
      <c r="D50" s="60"/>
      <c r="E50" s="1146" t="s">
        <v>15</v>
      </c>
      <c r="F50" s="1146"/>
      <c r="G50" s="1146"/>
      <c r="H50" s="1146"/>
      <c r="I50" s="1146"/>
      <c r="J50" s="1147"/>
      <c r="K50" s="61">
        <v>0</v>
      </c>
      <c r="L50" s="62">
        <v>1</v>
      </c>
      <c r="M50" s="62">
        <v>1</v>
      </c>
      <c r="N50" s="62">
        <v>1</v>
      </c>
      <c r="O50" s="63">
        <v>1</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488</v>
      </c>
      <c r="L51" s="62" t="s">
        <v>488</v>
      </c>
      <c r="M51" s="62" t="s">
        <v>488</v>
      </c>
      <c r="N51" s="62" t="s">
        <v>488</v>
      </c>
      <c r="O51" s="63" t="s">
        <v>488</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590</v>
      </c>
      <c r="L52" s="62">
        <v>604</v>
      </c>
      <c r="M52" s="62">
        <v>570</v>
      </c>
      <c r="N52" s="62">
        <v>572</v>
      </c>
      <c r="O52" s="63">
        <v>570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242</v>
      </c>
      <c r="L53" s="67">
        <v>226</v>
      </c>
      <c r="M53" s="67">
        <v>191</v>
      </c>
      <c r="N53" s="67">
        <v>191</v>
      </c>
      <c r="O53" s="68">
        <v>200</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5fR6pJxVW7hgnmkpLoR/XlO2a0HN+96LTuleuFVxd/xrzXLyz00onZfmJTBIRsQHUNFUZ0JuZGJvWQi4wnkgQ==" saltValue="0cI4cjfZBpC9bSnkL0kG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rgb="FFFFC000"/>
    <pageSetUpPr fitToPage="1"/>
  </sheetPr>
  <dimension ref="B1:M55"/>
  <sheetViews>
    <sheetView showGridLines="0" zoomScaleSheetLayoutView="100" workbookViewId="0">
      <selection activeCell="J46" sqref="J46"/>
    </sheetView>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69" t="s">
        <v>30</v>
      </c>
      <c r="C41" s="1170"/>
      <c r="D41" s="103"/>
      <c r="E41" s="1175" t="s">
        <v>31</v>
      </c>
      <c r="F41" s="1175"/>
      <c r="G41" s="1175"/>
      <c r="H41" s="1176"/>
      <c r="I41" s="330">
        <v>5992</v>
      </c>
      <c r="J41" s="331">
        <v>5604</v>
      </c>
      <c r="K41" s="331">
        <v>5203</v>
      </c>
      <c r="L41" s="331">
        <v>4991</v>
      </c>
      <c r="M41" s="332">
        <v>4745</v>
      </c>
    </row>
    <row r="42" spans="2:13" ht="27.75" customHeight="1" x14ac:dyDescent="0.2">
      <c r="B42" s="1171"/>
      <c r="C42" s="1172"/>
      <c r="D42" s="104"/>
      <c r="E42" s="1177" t="s">
        <v>32</v>
      </c>
      <c r="F42" s="1177"/>
      <c r="G42" s="1177"/>
      <c r="H42" s="1178"/>
      <c r="I42" s="333">
        <v>0</v>
      </c>
      <c r="J42" s="334">
        <v>0</v>
      </c>
      <c r="K42" s="334">
        <v>0</v>
      </c>
      <c r="L42" s="334">
        <v>0</v>
      </c>
      <c r="M42" s="335">
        <v>1</v>
      </c>
    </row>
    <row r="43" spans="2:13" ht="27.75" customHeight="1" x14ac:dyDescent="0.2">
      <c r="B43" s="1171"/>
      <c r="C43" s="1172"/>
      <c r="D43" s="104"/>
      <c r="E43" s="1177" t="s">
        <v>33</v>
      </c>
      <c r="F43" s="1177"/>
      <c r="G43" s="1177"/>
      <c r="H43" s="1178"/>
      <c r="I43" s="333">
        <v>844</v>
      </c>
      <c r="J43" s="334">
        <v>686</v>
      </c>
      <c r="K43" s="334">
        <v>489</v>
      </c>
      <c r="L43" s="334">
        <v>341</v>
      </c>
      <c r="M43" s="335">
        <v>266</v>
      </c>
    </row>
    <row r="44" spans="2:13" ht="27.75" customHeight="1" x14ac:dyDescent="0.2">
      <c r="B44" s="1171"/>
      <c r="C44" s="1172"/>
      <c r="D44" s="104"/>
      <c r="E44" s="1177" t="s">
        <v>34</v>
      </c>
      <c r="F44" s="1177"/>
      <c r="G44" s="1177"/>
      <c r="H44" s="1178"/>
      <c r="I44" s="333">
        <v>143</v>
      </c>
      <c r="J44" s="334">
        <v>121</v>
      </c>
      <c r="K44" s="334">
        <v>99</v>
      </c>
      <c r="L44" s="334">
        <v>73</v>
      </c>
      <c r="M44" s="335">
        <v>53</v>
      </c>
    </row>
    <row r="45" spans="2:13" ht="27.75" customHeight="1" x14ac:dyDescent="0.2">
      <c r="B45" s="1171"/>
      <c r="C45" s="1172"/>
      <c r="D45" s="104"/>
      <c r="E45" s="1177" t="s">
        <v>35</v>
      </c>
      <c r="F45" s="1177"/>
      <c r="G45" s="1177"/>
      <c r="H45" s="1178"/>
      <c r="I45" s="333">
        <v>752</v>
      </c>
      <c r="J45" s="334">
        <v>744</v>
      </c>
      <c r="K45" s="334">
        <v>755</v>
      </c>
      <c r="L45" s="334">
        <v>726</v>
      </c>
      <c r="M45" s="335">
        <v>706</v>
      </c>
    </row>
    <row r="46" spans="2:13" ht="27.75" customHeight="1" x14ac:dyDescent="0.2">
      <c r="B46" s="1171"/>
      <c r="C46" s="1172"/>
      <c r="D46" s="105"/>
      <c r="E46" s="1177" t="s">
        <v>36</v>
      </c>
      <c r="F46" s="1177"/>
      <c r="G46" s="1177"/>
      <c r="H46" s="1178"/>
      <c r="I46" s="333" t="s">
        <v>488</v>
      </c>
      <c r="J46" s="334" t="s">
        <v>488</v>
      </c>
      <c r="K46" s="334" t="s">
        <v>488</v>
      </c>
      <c r="L46" s="334" t="s">
        <v>488</v>
      </c>
      <c r="M46" s="335" t="s">
        <v>488</v>
      </c>
    </row>
    <row r="47" spans="2:13" ht="27.75" customHeight="1" x14ac:dyDescent="0.2">
      <c r="B47" s="1171"/>
      <c r="C47" s="1172"/>
      <c r="D47" s="106"/>
      <c r="E47" s="1179" t="s">
        <v>37</v>
      </c>
      <c r="F47" s="1180"/>
      <c r="G47" s="1180"/>
      <c r="H47" s="1181"/>
      <c r="I47" s="333" t="s">
        <v>488</v>
      </c>
      <c r="J47" s="334" t="s">
        <v>488</v>
      </c>
      <c r="K47" s="334" t="s">
        <v>488</v>
      </c>
      <c r="L47" s="334" t="s">
        <v>488</v>
      </c>
      <c r="M47" s="335" t="s">
        <v>488</v>
      </c>
    </row>
    <row r="48" spans="2:13" ht="27.75" customHeight="1" x14ac:dyDescent="0.2">
      <c r="B48" s="1171"/>
      <c r="C48" s="1172"/>
      <c r="D48" s="104"/>
      <c r="E48" s="1177" t="s">
        <v>38</v>
      </c>
      <c r="F48" s="1177"/>
      <c r="G48" s="1177"/>
      <c r="H48" s="1178"/>
      <c r="I48" s="333" t="s">
        <v>488</v>
      </c>
      <c r="J48" s="334" t="s">
        <v>488</v>
      </c>
      <c r="K48" s="334" t="s">
        <v>488</v>
      </c>
      <c r="L48" s="334" t="s">
        <v>488</v>
      </c>
      <c r="M48" s="335" t="s">
        <v>488</v>
      </c>
    </row>
    <row r="49" spans="2:13" ht="27.75" customHeight="1" x14ac:dyDescent="0.2">
      <c r="B49" s="1173"/>
      <c r="C49" s="1174"/>
      <c r="D49" s="104"/>
      <c r="E49" s="1177" t="s">
        <v>39</v>
      </c>
      <c r="F49" s="1177"/>
      <c r="G49" s="1177"/>
      <c r="H49" s="1178"/>
      <c r="I49" s="333" t="s">
        <v>488</v>
      </c>
      <c r="J49" s="334" t="s">
        <v>488</v>
      </c>
      <c r="K49" s="334" t="s">
        <v>488</v>
      </c>
      <c r="L49" s="334" t="s">
        <v>488</v>
      </c>
      <c r="M49" s="335" t="s">
        <v>488</v>
      </c>
    </row>
    <row r="50" spans="2:13" ht="27.75" customHeight="1" x14ac:dyDescent="0.2">
      <c r="B50" s="1182" t="s">
        <v>40</v>
      </c>
      <c r="C50" s="1183"/>
      <c r="D50" s="107"/>
      <c r="E50" s="1177" t="s">
        <v>41</v>
      </c>
      <c r="F50" s="1177"/>
      <c r="G50" s="1177"/>
      <c r="H50" s="1178"/>
      <c r="I50" s="333">
        <v>4814</v>
      </c>
      <c r="J50" s="334">
        <v>5178</v>
      </c>
      <c r="K50" s="334">
        <v>5460</v>
      </c>
      <c r="L50" s="334">
        <v>5856</v>
      </c>
      <c r="M50" s="335">
        <v>6344</v>
      </c>
    </row>
    <row r="51" spans="2:13" ht="27.75" customHeight="1" x14ac:dyDescent="0.2">
      <c r="B51" s="1171"/>
      <c r="C51" s="1172"/>
      <c r="D51" s="104"/>
      <c r="E51" s="1177" t="s">
        <v>42</v>
      </c>
      <c r="F51" s="1177"/>
      <c r="G51" s="1177"/>
      <c r="H51" s="1178"/>
      <c r="I51" s="333">
        <v>103</v>
      </c>
      <c r="J51" s="334">
        <v>130</v>
      </c>
      <c r="K51" s="334">
        <v>174</v>
      </c>
      <c r="L51" s="334">
        <v>152</v>
      </c>
      <c r="M51" s="335">
        <v>95</v>
      </c>
    </row>
    <row r="52" spans="2:13" ht="27.75" customHeight="1" x14ac:dyDescent="0.2">
      <c r="B52" s="1173"/>
      <c r="C52" s="1174"/>
      <c r="D52" s="104"/>
      <c r="E52" s="1177" t="s">
        <v>43</v>
      </c>
      <c r="F52" s="1177"/>
      <c r="G52" s="1177"/>
      <c r="H52" s="1178"/>
      <c r="I52" s="333">
        <v>5018</v>
      </c>
      <c r="J52" s="334">
        <v>4579</v>
      </c>
      <c r="K52" s="334">
        <v>4360</v>
      </c>
      <c r="L52" s="334">
        <v>4141</v>
      </c>
      <c r="M52" s="335">
        <v>3869</v>
      </c>
    </row>
    <row r="53" spans="2:13" ht="27.75" customHeight="1" thickBot="1" x14ac:dyDescent="0.25">
      <c r="B53" s="1184" t="s">
        <v>19</v>
      </c>
      <c r="C53" s="1185"/>
      <c r="D53" s="108"/>
      <c r="E53" s="1186" t="s">
        <v>44</v>
      </c>
      <c r="F53" s="1186"/>
      <c r="G53" s="1186"/>
      <c r="H53" s="1187"/>
      <c r="I53" s="336">
        <v>-2203</v>
      </c>
      <c r="J53" s="337">
        <v>-2732</v>
      </c>
      <c r="K53" s="337">
        <v>-3447</v>
      </c>
      <c r="L53" s="337">
        <v>-4019</v>
      </c>
      <c r="M53" s="338">
        <v>-4537</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R0t4bIdoY+piYgBBHILeYyalh1jh4AnQGNOmsykO9pJxkQkI4tuO4L3/556LWVKoLVmWedlQOPo0szEV9lQhvg==" saltValue="v3bpNqzAYWh24ROUjlDoo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W64"/>
  <sheetViews>
    <sheetView showGridLines="0" zoomScale="55" zoomScaleNormal="55" zoomScaleSheetLayoutView="100" workbookViewId="0">
      <selection activeCell="F58" sqref="F58"/>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529</v>
      </c>
      <c r="G54" s="117" t="s">
        <v>530</v>
      </c>
      <c r="H54" s="118" t="s">
        <v>531</v>
      </c>
    </row>
    <row r="55" spans="2:8" ht="52.5" customHeight="1" x14ac:dyDescent="0.2">
      <c r="B55" s="119"/>
      <c r="C55" s="1196" t="s">
        <v>46</v>
      </c>
      <c r="D55" s="1196"/>
      <c r="E55" s="1197"/>
      <c r="F55" s="339">
        <v>2440</v>
      </c>
      <c r="G55" s="339">
        <v>2472</v>
      </c>
      <c r="H55" s="340">
        <v>3129</v>
      </c>
    </row>
    <row r="56" spans="2:8" ht="52.5" customHeight="1" x14ac:dyDescent="0.2">
      <c r="B56" s="120"/>
      <c r="C56" s="1198" t="s">
        <v>47</v>
      </c>
      <c r="D56" s="1198"/>
      <c r="E56" s="1199"/>
      <c r="F56" s="341">
        <v>1081</v>
      </c>
      <c r="G56" s="341">
        <v>1331</v>
      </c>
      <c r="H56" s="342">
        <v>1395</v>
      </c>
    </row>
    <row r="57" spans="2:8" ht="53.25" customHeight="1" x14ac:dyDescent="0.2">
      <c r="B57" s="120"/>
      <c r="C57" s="1200" t="s">
        <v>48</v>
      </c>
      <c r="D57" s="1200"/>
      <c r="E57" s="1201"/>
      <c r="F57" s="343">
        <v>1511</v>
      </c>
      <c r="G57" s="343">
        <v>1637</v>
      </c>
      <c r="H57" s="344">
        <v>1605</v>
      </c>
    </row>
    <row r="58" spans="2:8" ht="45.75" customHeight="1" x14ac:dyDescent="0.2">
      <c r="B58" s="121"/>
      <c r="C58" s="1188" t="s">
        <v>558</v>
      </c>
      <c r="D58" s="1189"/>
      <c r="E58" s="1190"/>
      <c r="F58" s="345">
        <v>1006</v>
      </c>
      <c r="G58" s="345">
        <v>1104</v>
      </c>
      <c r="H58" s="346">
        <v>1104</v>
      </c>
    </row>
    <row r="59" spans="2:8" ht="45.75" customHeight="1" x14ac:dyDescent="0.2">
      <c r="B59" s="121"/>
      <c r="C59" s="1188" t="s">
        <v>559</v>
      </c>
      <c r="D59" s="1189"/>
      <c r="E59" s="1190"/>
      <c r="F59" s="345">
        <v>190</v>
      </c>
      <c r="G59" s="345">
        <v>190</v>
      </c>
      <c r="H59" s="346">
        <v>190</v>
      </c>
    </row>
    <row r="60" spans="2:8" ht="45.75" customHeight="1" x14ac:dyDescent="0.2">
      <c r="B60" s="121"/>
      <c r="C60" s="1188" t="s">
        <v>560</v>
      </c>
      <c r="D60" s="1189"/>
      <c r="E60" s="1190"/>
      <c r="F60" s="345">
        <v>87</v>
      </c>
      <c r="G60" s="345">
        <v>106</v>
      </c>
      <c r="H60" s="346">
        <v>80</v>
      </c>
    </row>
    <row r="61" spans="2:8" ht="45.75" customHeight="1" x14ac:dyDescent="0.2">
      <c r="B61" s="121"/>
      <c r="C61" s="1188" t="s">
        <v>561</v>
      </c>
      <c r="D61" s="1189"/>
      <c r="E61" s="1190"/>
      <c r="F61" s="345">
        <v>51</v>
      </c>
      <c r="G61" s="345">
        <v>51</v>
      </c>
      <c r="H61" s="346">
        <v>51</v>
      </c>
    </row>
    <row r="62" spans="2:8" ht="45.75" customHeight="1" thickBot="1" x14ac:dyDescent="0.25">
      <c r="B62" s="122"/>
      <c r="C62" s="1191" t="s">
        <v>562</v>
      </c>
      <c r="D62" s="1192"/>
      <c r="E62" s="1193"/>
      <c r="F62" s="347">
        <v>57</v>
      </c>
      <c r="G62" s="347">
        <v>57</v>
      </c>
      <c r="H62" s="348">
        <v>47</v>
      </c>
    </row>
    <row r="63" spans="2:8" ht="52.5" customHeight="1" thickBot="1" x14ac:dyDescent="0.25">
      <c r="B63" s="123"/>
      <c r="C63" s="1194" t="s">
        <v>49</v>
      </c>
      <c r="D63" s="1194"/>
      <c r="E63" s="1195"/>
      <c r="F63" s="349">
        <v>5031</v>
      </c>
      <c r="G63" s="349">
        <v>5439</v>
      </c>
      <c r="H63" s="350">
        <v>6129</v>
      </c>
    </row>
    <row r="64" spans="2:8" ht="13" x14ac:dyDescent="0.2"/>
  </sheetData>
  <sheetProtection algorithmName="SHA-512" hashValue="aNOyGyTPeUTIRzrvQiz8Km5KXKYrC34KRuAktdNTEq7fh9CP30XA+E3SQ1jyz2d56Qd0jftQd5DwSHi51UZlAA==" saltValue="iMyrcjDAegJOSP+s697N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140156</v>
      </c>
      <c r="E3" s="142"/>
      <c r="F3" s="143">
        <v>126525</v>
      </c>
      <c r="G3" s="144"/>
      <c r="H3" s="145"/>
    </row>
    <row r="4" spans="1:8" x14ac:dyDescent="0.2">
      <c r="A4" s="146"/>
      <c r="B4" s="147"/>
      <c r="C4" s="148"/>
      <c r="D4" s="149">
        <v>102990</v>
      </c>
      <c r="E4" s="150"/>
      <c r="F4" s="151">
        <v>67052</v>
      </c>
      <c r="G4" s="152"/>
      <c r="H4" s="153"/>
    </row>
    <row r="5" spans="1:8" x14ac:dyDescent="0.2">
      <c r="A5" s="134" t="s">
        <v>521</v>
      </c>
      <c r="B5" s="139"/>
      <c r="C5" s="140"/>
      <c r="D5" s="141">
        <v>98192</v>
      </c>
      <c r="E5" s="142"/>
      <c r="F5" s="143">
        <v>122054</v>
      </c>
      <c r="G5" s="144"/>
      <c r="H5" s="145"/>
    </row>
    <row r="6" spans="1:8" x14ac:dyDescent="0.2">
      <c r="A6" s="146"/>
      <c r="B6" s="147"/>
      <c r="C6" s="148"/>
      <c r="D6" s="149">
        <v>73959</v>
      </c>
      <c r="E6" s="150"/>
      <c r="F6" s="151">
        <v>68298</v>
      </c>
      <c r="G6" s="152"/>
      <c r="H6" s="153"/>
    </row>
    <row r="7" spans="1:8" x14ac:dyDescent="0.2">
      <c r="A7" s="134" t="s">
        <v>522</v>
      </c>
      <c r="B7" s="139"/>
      <c r="C7" s="140"/>
      <c r="D7" s="141">
        <v>103741</v>
      </c>
      <c r="E7" s="142"/>
      <c r="F7" s="143">
        <v>111644</v>
      </c>
      <c r="G7" s="144"/>
      <c r="H7" s="145"/>
    </row>
    <row r="8" spans="1:8" x14ac:dyDescent="0.2">
      <c r="A8" s="146"/>
      <c r="B8" s="147"/>
      <c r="C8" s="148"/>
      <c r="D8" s="149">
        <v>73184</v>
      </c>
      <c r="E8" s="150"/>
      <c r="F8" s="151">
        <v>66606</v>
      </c>
      <c r="G8" s="152"/>
      <c r="H8" s="153"/>
    </row>
    <row r="9" spans="1:8" x14ac:dyDescent="0.2">
      <c r="A9" s="134" t="s">
        <v>523</v>
      </c>
      <c r="B9" s="139"/>
      <c r="C9" s="140"/>
      <c r="D9" s="141">
        <v>134808</v>
      </c>
      <c r="E9" s="142"/>
      <c r="F9" s="143">
        <v>127917</v>
      </c>
      <c r="G9" s="144"/>
      <c r="H9" s="145"/>
    </row>
    <row r="10" spans="1:8" x14ac:dyDescent="0.2">
      <c r="A10" s="146"/>
      <c r="B10" s="147"/>
      <c r="C10" s="148"/>
      <c r="D10" s="149">
        <v>90972</v>
      </c>
      <c r="E10" s="150"/>
      <c r="F10" s="151">
        <v>69746</v>
      </c>
      <c r="G10" s="152"/>
      <c r="H10" s="153"/>
    </row>
    <row r="11" spans="1:8" x14ac:dyDescent="0.2">
      <c r="A11" s="134" t="s">
        <v>524</v>
      </c>
      <c r="B11" s="139"/>
      <c r="C11" s="140"/>
      <c r="D11" s="141">
        <v>120082</v>
      </c>
      <c r="E11" s="142"/>
      <c r="F11" s="143">
        <v>135931</v>
      </c>
      <c r="G11" s="144"/>
      <c r="H11" s="145"/>
    </row>
    <row r="12" spans="1:8" x14ac:dyDescent="0.2">
      <c r="A12" s="146"/>
      <c r="B12" s="147"/>
      <c r="C12" s="154"/>
      <c r="D12" s="149">
        <v>71764</v>
      </c>
      <c r="E12" s="150"/>
      <c r="F12" s="151">
        <v>75320</v>
      </c>
      <c r="G12" s="152"/>
      <c r="H12" s="153"/>
    </row>
    <row r="13" spans="1:8" x14ac:dyDescent="0.2">
      <c r="A13" s="134"/>
      <c r="B13" s="139"/>
      <c r="C13" s="140"/>
      <c r="D13" s="141">
        <v>119396</v>
      </c>
      <c r="E13" s="142"/>
      <c r="F13" s="143">
        <v>124814</v>
      </c>
      <c r="G13" s="155"/>
      <c r="H13" s="145"/>
    </row>
    <row r="14" spans="1:8" x14ac:dyDescent="0.2">
      <c r="A14" s="146"/>
      <c r="B14" s="147"/>
      <c r="C14" s="148"/>
      <c r="D14" s="149">
        <v>82574</v>
      </c>
      <c r="E14" s="150"/>
      <c r="F14" s="151">
        <v>69404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3.49</v>
      </c>
      <c r="C19" s="156">
        <f>ROUND(VALUE(SUBSTITUTE(実質収支比率等に係る経年分析!G$48,"▲","-")),2)</f>
        <v>0.57999999999999996</v>
      </c>
      <c r="D19" s="156">
        <f>ROUND(VALUE(SUBSTITUTE(実質収支比率等に係る経年分析!H$48,"▲","-")),2)</f>
        <v>2.5299999999999998</v>
      </c>
      <c r="E19" s="156">
        <f>ROUND(VALUE(SUBSTITUTE(実質収支比率等に係る経年分析!I$48,"▲","-")),2)</f>
        <v>4.3600000000000003</v>
      </c>
      <c r="F19" s="156">
        <f>ROUND(VALUE(SUBSTITUTE(実質収支比率等に係る経年分析!J$48,"▲","-")),2)</f>
        <v>3.25</v>
      </c>
    </row>
    <row r="20" spans="1:11" x14ac:dyDescent="0.2">
      <c r="A20" s="156" t="s">
        <v>53</v>
      </c>
      <c r="B20" s="156">
        <f>ROUND(VALUE(SUBSTITUTE(実質収支比率等に係る経年分析!F$47,"▲","-")),2)</f>
        <v>74.89</v>
      </c>
      <c r="C20" s="156">
        <f>ROUND(VALUE(SUBSTITUTE(実質収支比率等に係る経年分析!G$47,"▲","-")),2)</f>
        <v>69.56</v>
      </c>
      <c r="D20" s="156">
        <f>ROUND(VALUE(SUBSTITUTE(実質収支比率等に係る経年分析!H$47,"▲","-")),2)</f>
        <v>71.08</v>
      </c>
      <c r="E20" s="156">
        <f>ROUND(VALUE(SUBSTITUTE(実質収支比率等に係る経年分析!I$47,"▲","-")),2)</f>
        <v>71.489999999999995</v>
      </c>
      <c r="F20" s="156">
        <f>ROUND(VALUE(SUBSTITUTE(実質収支比率等に係る経年分析!J$47,"▲","-")),2)</f>
        <v>87.78</v>
      </c>
    </row>
    <row r="21" spans="1:11" x14ac:dyDescent="0.2">
      <c r="A21" s="156" t="s">
        <v>54</v>
      </c>
      <c r="B21" s="156">
        <f>IF(ISNUMBER(VALUE(SUBSTITUTE(実質収支比率等に係る経年分析!F$49,"▲","-"))),ROUND(VALUE(SUBSTITUTE(実質収支比率等に係る経年分析!F$49,"▲","-")),2),NA())</f>
        <v>1.7</v>
      </c>
      <c r="C21" s="156">
        <f>IF(ISNUMBER(VALUE(SUBSTITUTE(実質収支比率等に係る経年分析!G$49,"▲","-"))),ROUND(VALUE(SUBSTITUTE(実質収支比率等に係る経年分析!G$49,"▲","-")),2),NA())</f>
        <v>-2.6</v>
      </c>
      <c r="D21" s="156">
        <f>IF(ISNUMBER(VALUE(SUBSTITUTE(実質収支比率等に係る経年分析!H$49,"▲","-"))),ROUND(VALUE(SUBSTITUTE(実質収支比率等に係る経年分析!H$49,"▲","-")),2),NA())</f>
        <v>1.99</v>
      </c>
      <c r="E21" s="156">
        <f>IF(ISNUMBER(VALUE(SUBSTITUTE(実質収支比率等に係る経年分析!I$49,"▲","-"))),ROUND(VALUE(SUBSTITUTE(実質収支比率等に係る経年分析!I$49,"▲","-")),2),NA())</f>
        <v>2.76</v>
      </c>
      <c r="F21" s="156">
        <f>IF(ISNUMBER(VALUE(SUBSTITUTE(実質収支比率等に係る経年分析!J$49,"▲","-"))),ROUND(VALUE(SUBSTITUTE(実質収支比率等に係る経年分析!J$49,"▲","-")),2),NA())</f>
        <v>17.55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介護保険特別会計（介護サービス事業勘定）</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2">
      <c r="A32" s="157" t="str">
        <f>IF(連結実質赤字比率に係る赤字・黒字の構成分析!C$38="",NA(),連結実質赤字比率に係る赤字・黒字の構成分析!C$38)</f>
        <v>介護保険特別会計（保険事業勘定）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0.83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1.1499999999999999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1.63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0.91</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2.21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1.96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2.17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2.27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2.2599999999999998</v>
      </c>
    </row>
    <row r="34" spans="1:16" x14ac:dyDescent="0.2">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3.48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6.17</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2.5299999999999998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4.3600000000000003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3.25</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1.77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2.0299999999999998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2.58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3.24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3.71</v>
      </c>
    </row>
    <row r="36" spans="1:16" x14ac:dyDescent="0.2">
      <c r="A36" s="157" t="str">
        <f>IF(連結実質赤字比率に係る赤字・黒字の構成分析!C$34="",NA(),連結実質赤字比率に係る赤字・黒字の構成分析!C$34)</f>
        <v>簡易水道事業会計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7.89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7.99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9.7100000000000009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10.27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10.54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590</v>
      </c>
      <c r="E42" s="158"/>
      <c r="F42" s="158"/>
      <c r="G42" s="158">
        <f>'実質公債費比率（分子）の構造'!L$52</f>
        <v>604</v>
      </c>
      <c r="H42" s="158"/>
      <c r="I42" s="158"/>
      <c r="J42" s="158">
        <f>'実質公債費比率（分子）の構造'!M$52</f>
        <v>570</v>
      </c>
      <c r="K42" s="158"/>
      <c r="L42" s="158"/>
      <c r="M42" s="158">
        <f>'実質公債費比率（分子）の構造'!N$52</f>
        <v>572</v>
      </c>
      <c r="N42" s="158"/>
      <c r="O42" s="158"/>
      <c r="P42" s="158">
        <f>'実質公債費比率（分子）の構造'!O$52</f>
        <v>570</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0</v>
      </c>
      <c r="C44" s="158"/>
      <c r="D44" s="158"/>
      <c r="E44" s="158">
        <f>'実質公債費比率（分子）の構造'!L$50</f>
        <v>1</v>
      </c>
      <c r="F44" s="158"/>
      <c r="G44" s="158"/>
      <c r="H44" s="158">
        <f>'実質公債費比率（分子）の構造'!M$50</f>
        <v>1</v>
      </c>
      <c r="I44" s="158"/>
      <c r="J44" s="158"/>
      <c r="K44" s="158">
        <f>'実質公債費比率（分子）の構造'!N$50</f>
        <v>1</v>
      </c>
      <c r="L44" s="158"/>
      <c r="M44" s="158"/>
      <c r="N44" s="158">
        <f>'実質公債費比率（分子）の構造'!O$50</f>
        <v>1</v>
      </c>
      <c r="O44" s="158"/>
      <c r="P44" s="158"/>
    </row>
    <row r="45" spans="1:16" x14ac:dyDescent="0.2">
      <c r="A45" s="158" t="s">
        <v>63</v>
      </c>
      <c r="B45" s="158">
        <f>'実質公債費比率（分子）の構造'!K$49</f>
        <v>25</v>
      </c>
      <c r="C45" s="158"/>
      <c r="D45" s="158"/>
      <c r="E45" s="158">
        <f>'実質公債費比率（分子）の構造'!L$49</f>
        <v>25</v>
      </c>
      <c r="F45" s="158"/>
      <c r="G45" s="158"/>
      <c r="H45" s="158">
        <f>'実質公債費比率（分子）の構造'!M$49</f>
        <v>25</v>
      </c>
      <c r="I45" s="158"/>
      <c r="J45" s="158"/>
      <c r="K45" s="158">
        <f>'実質公債費比率（分子）の構造'!N$49</f>
        <v>26</v>
      </c>
      <c r="L45" s="158"/>
      <c r="M45" s="158"/>
      <c r="N45" s="158">
        <f>'実質公債費比率（分子）の構造'!O$49</f>
        <v>25</v>
      </c>
      <c r="O45" s="158"/>
      <c r="P45" s="158"/>
    </row>
    <row r="46" spans="1:16" x14ac:dyDescent="0.2">
      <c r="A46" s="158" t="s">
        <v>64</v>
      </c>
      <c r="B46" s="158">
        <f>'実質公債費比率（分子）の構造'!K$48</f>
        <v>129</v>
      </c>
      <c r="C46" s="158"/>
      <c r="D46" s="158"/>
      <c r="E46" s="158">
        <f>'実質公債費比率（分子）の構造'!L$48</f>
        <v>81</v>
      </c>
      <c r="F46" s="158"/>
      <c r="G46" s="158"/>
      <c r="H46" s="158">
        <f>'実質公債費比率（分子）の構造'!M$48</f>
        <v>64</v>
      </c>
      <c r="I46" s="158"/>
      <c r="J46" s="158"/>
      <c r="K46" s="158">
        <f>'実質公債費比率（分子）の構造'!N$48</f>
        <v>66</v>
      </c>
      <c r="L46" s="158"/>
      <c r="M46" s="158"/>
      <c r="N46" s="158">
        <f>'実質公債費比率（分子）の構造'!O$48</f>
        <v>57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678</v>
      </c>
      <c r="C49" s="158"/>
      <c r="D49" s="158"/>
      <c r="E49" s="158">
        <f>'実質公債費比率（分子）の構造'!L$45</f>
        <v>723</v>
      </c>
      <c r="F49" s="158"/>
      <c r="G49" s="158"/>
      <c r="H49" s="158">
        <f>'実質公債費比率（分子）の構造'!M$45</f>
        <v>671</v>
      </c>
      <c r="I49" s="158"/>
      <c r="J49" s="158"/>
      <c r="K49" s="158">
        <f>'実質公債費比率（分子）の構造'!N$45</f>
        <v>670</v>
      </c>
      <c r="L49" s="158"/>
      <c r="M49" s="158"/>
      <c r="N49" s="158">
        <f>'実質公債費比率（分子）の構造'!O$45</f>
        <v>687</v>
      </c>
      <c r="O49" s="158"/>
      <c r="P49" s="158"/>
    </row>
    <row r="50" spans="1:16" x14ac:dyDescent="0.2">
      <c r="A50" s="158" t="s">
        <v>67</v>
      </c>
      <c r="B50" s="158" t="e">
        <f>NA()</f>
        <v>#N/A</v>
      </c>
      <c r="C50" s="158">
        <f>IF(ISNUMBER('実質公債費比率（分子）の構造'!K$53),'実質公債費比率（分子）の構造'!K$53,NA())</f>
        <v>242</v>
      </c>
      <c r="D50" s="158" t="e">
        <f>NA()</f>
        <v>#N/A</v>
      </c>
      <c r="E50" s="158" t="e">
        <f>NA()</f>
        <v>#N/A</v>
      </c>
      <c r="F50" s="158">
        <f>IF(ISNUMBER('実質公債費比率（分子）の構造'!L$53),'実質公債費比率（分子）の構造'!L$53,NA())</f>
        <v>226</v>
      </c>
      <c r="G50" s="158" t="e">
        <f>NA()</f>
        <v>#N/A</v>
      </c>
      <c r="H50" s="158" t="e">
        <f>NA()</f>
        <v>#N/A</v>
      </c>
      <c r="I50" s="158">
        <f>IF(ISNUMBER('実質公債費比率（分子）の構造'!M$53),'実質公債費比率（分子）の構造'!M$53,NA())</f>
        <v>191</v>
      </c>
      <c r="J50" s="158" t="e">
        <f>NA()</f>
        <v>#N/A</v>
      </c>
      <c r="K50" s="158" t="e">
        <f>NA()</f>
        <v>#N/A</v>
      </c>
      <c r="L50" s="158">
        <f>IF(ISNUMBER('実質公債費比率（分子）の構造'!N$53),'実質公債費比率（分子）の構造'!N$53,NA())</f>
        <v>191</v>
      </c>
      <c r="M50" s="158" t="e">
        <f>NA()</f>
        <v>#N/A</v>
      </c>
      <c r="N50" s="158" t="e">
        <f>NA()</f>
        <v>#N/A</v>
      </c>
      <c r="O50" s="158">
        <f>IF(ISNUMBER('実質公債費比率（分子）の構造'!O$53),'実質公債費比率（分子）の構造'!O$53,NA())</f>
        <v>200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5018</v>
      </c>
      <c r="E56" s="157"/>
      <c r="F56" s="157"/>
      <c r="G56" s="157">
        <f>'将来負担比率（分子）の構造'!J$52</f>
        <v>4579</v>
      </c>
      <c r="H56" s="157"/>
      <c r="I56" s="157"/>
      <c r="J56" s="157">
        <f>'将来負担比率（分子）の構造'!K$52</f>
        <v>4360</v>
      </c>
      <c r="K56" s="157"/>
      <c r="L56" s="157"/>
      <c r="M56" s="157">
        <f>'将来負担比率（分子）の構造'!L$52</f>
        <v>4141</v>
      </c>
      <c r="N56" s="157"/>
      <c r="O56" s="157"/>
      <c r="P56" s="157">
        <f>'将来負担比率（分子）の構造'!M$52</f>
        <v>3869</v>
      </c>
    </row>
    <row r="57" spans="1:16" x14ac:dyDescent="0.2">
      <c r="A57" s="157" t="s">
        <v>42</v>
      </c>
      <c r="B57" s="157"/>
      <c r="C57" s="157"/>
      <c r="D57" s="157">
        <f>'将来負担比率（分子）の構造'!I$51</f>
        <v>103</v>
      </c>
      <c r="E57" s="157"/>
      <c r="F57" s="157"/>
      <c r="G57" s="157">
        <f>'将来負担比率（分子）の構造'!J$51</f>
        <v>130</v>
      </c>
      <c r="H57" s="157"/>
      <c r="I57" s="157"/>
      <c r="J57" s="157">
        <f>'将来負担比率（分子）の構造'!K$51</f>
        <v>174</v>
      </c>
      <c r="K57" s="157"/>
      <c r="L57" s="157"/>
      <c r="M57" s="157">
        <f>'将来負担比率（分子）の構造'!L$51</f>
        <v>152</v>
      </c>
      <c r="N57" s="157"/>
      <c r="O57" s="157"/>
      <c r="P57" s="157">
        <f>'将来負担比率（分子）の構造'!M$51</f>
        <v>95</v>
      </c>
    </row>
    <row r="58" spans="1:16" x14ac:dyDescent="0.2">
      <c r="A58" s="157" t="s">
        <v>41</v>
      </c>
      <c r="B58" s="157"/>
      <c r="C58" s="157"/>
      <c r="D58" s="157">
        <f>'将来負担比率（分子）の構造'!I$50</f>
        <v>4814</v>
      </c>
      <c r="E58" s="157"/>
      <c r="F58" s="157"/>
      <c r="G58" s="157">
        <f>'将来負担比率（分子）の構造'!J$50</f>
        <v>5178</v>
      </c>
      <c r="H58" s="157"/>
      <c r="I58" s="157"/>
      <c r="J58" s="157">
        <f>'将来負担比率（分子）の構造'!K$50</f>
        <v>5460</v>
      </c>
      <c r="K58" s="157"/>
      <c r="L58" s="157"/>
      <c r="M58" s="157">
        <f>'将来負担比率（分子）の構造'!L$50</f>
        <v>5856</v>
      </c>
      <c r="N58" s="157"/>
      <c r="O58" s="157"/>
      <c r="P58" s="157">
        <f>'将来負担比率（分子）の構造'!M$50</f>
        <v>6344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752</v>
      </c>
      <c r="C62" s="157"/>
      <c r="D62" s="157"/>
      <c r="E62" s="157">
        <f>'将来負担比率（分子）の構造'!J$45</f>
        <v>744</v>
      </c>
      <c r="F62" s="157"/>
      <c r="G62" s="157"/>
      <c r="H62" s="157">
        <f>'将来負担比率（分子）の構造'!K$45</f>
        <v>755</v>
      </c>
      <c r="I62" s="157"/>
      <c r="J62" s="157"/>
      <c r="K62" s="157">
        <f>'将来負担比率（分子）の構造'!L$45</f>
        <v>726</v>
      </c>
      <c r="L62" s="157"/>
      <c r="M62" s="157"/>
      <c r="N62" s="157">
        <f>'将来負担比率（分子）の構造'!M$45</f>
        <v>706</v>
      </c>
      <c r="O62" s="157"/>
      <c r="P62" s="157"/>
    </row>
    <row r="63" spans="1:16" x14ac:dyDescent="0.2">
      <c r="A63" s="157" t="s">
        <v>34</v>
      </c>
      <c r="B63" s="157">
        <f>'将来負担比率（分子）の構造'!I$44</f>
        <v>143</v>
      </c>
      <c r="C63" s="157"/>
      <c r="D63" s="157"/>
      <c r="E63" s="157">
        <f>'将来負担比率（分子）の構造'!J$44</f>
        <v>121</v>
      </c>
      <c r="F63" s="157"/>
      <c r="G63" s="157"/>
      <c r="H63" s="157">
        <f>'将来負担比率（分子）の構造'!K$44</f>
        <v>99</v>
      </c>
      <c r="I63" s="157"/>
      <c r="J63" s="157"/>
      <c r="K63" s="157">
        <f>'将来負担比率（分子）の構造'!L$44</f>
        <v>73</v>
      </c>
      <c r="L63" s="157"/>
      <c r="M63" s="157"/>
      <c r="N63" s="157">
        <f>'将来負担比率（分子）の構造'!M$44</f>
        <v>53</v>
      </c>
      <c r="O63" s="157"/>
      <c r="P63" s="157"/>
    </row>
    <row r="64" spans="1:16" x14ac:dyDescent="0.2">
      <c r="A64" s="157" t="s">
        <v>33</v>
      </c>
      <c r="B64" s="157">
        <f>'将来負担比率（分子）の構造'!I$43</f>
        <v>844</v>
      </c>
      <c r="C64" s="157"/>
      <c r="D64" s="157"/>
      <c r="E64" s="157">
        <f>'将来負担比率（分子）の構造'!J$43</f>
        <v>686</v>
      </c>
      <c r="F64" s="157"/>
      <c r="G64" s="157"/>
      <c r="H64" s="157">
        <f>'将来負担比率（分子）の構造'!K$43</f>
        <v>489</v>
      </c>
      <c r="I64" s="157"/>
      <c r="J64" s="157"/>
      <c r="K64" s="157">
        <f>'将来負担比率（分子）の構造'!L$43</f>
        <v>341</v>
      </c>
      <c r="L64" s="157"/>
      <c r="M64" s="157"/>
      <c r="N64" s="157">
        <f>'将来負担比率（分子）の構造'!M$43</f>
        <v>266</v>
      </c>
      <c r="O64" s="157"/>
      <c r="P64" s="157"/>
    </row>
    <row r="65" spans="1:16" x14ac:dyDescent="0.2">
      <c r="A65" s="157" t="s">
        <v>32</v>
      </c>
      <c r="B65" s="157">
        <f>'将来負担比率（分子）の構造'!I$42</f>
        <v>0</v>
      </c>
      <c r="C65" s="157"/>
      <c r="D65" s="157"/>
      <c r="E65" s="157">
        <f>'将来負担比率（分子）の構造'!J$42</f>
        <v>0</v>
      </c>
      <c r="F65" s="157"/>
      <c r="G65" s="157"/>
      <c r="H65" s="157">
        <f>'将来負担比率（分子）の構造'!K$42</f>
        <v>0</v>
      </c>
      <c r="I65" s="157"/>
      <c r="J65" s="157"/>
      <c r="K65" s="157">
        <f>'将来負担比率（分子）の構造'!L$42</f>
        <v>0</v>
      </c>
      <c r="L65" s="157"/>
      <c r="M65" s="157"/>
      <c r="N65" s="157">
        <f>'将来負担比率（分子）の構造'!M$42</f>
        <v>1</v>
      </c>
      <c r="O65" s="157"/>
      <c r="P65" s="157"/>
    </row>
    <row r="66" spans="1:16" x14ac:dyDescent="0.2">
      <c r="A66" s="157" t="s">
        <v>31</v>
      </c>
      <c r="B66" s="157">
        <f>'将来負担比率（分子）の構造'!I$41</f>
        <v>5992</v>
      </c>
      <c r="C66" s="157"/>
      <c r="D66" s="157"/>
      <c r="E66" s="157">
        <f>'将来負担比率（分子）の構造'!J$41</f>
        <v>5604</v>
      </c>
      <c r="F66" s="157"/>
      <c r="G66" s="157"/>
      <c r="H66" s="157">
        <f>'将来負担比率（分子）の構造'!K$41</f>
        <v>5203</v>
      </c>
      <c r="I66" s="157"/>
      <c r="J66" s="157"/>
      <c r="K66" s="157">
        <f>'将来負担比率（分子）の構造'!L$41</f>
        <v>4991</v>
      </c>
      <c r="L66" s="157"/>
      <c r="M66" s="157"/>
      <c r="N66" s="157">
        <f>'将来負担比率（分子）の構造'!M$41</f>
        <v>4745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2440</v>
      </c>
      <c r="C72" s="161">
        <f>基金残高に係る経年分析!G55</f>
        <v>2472</v>
      </c>
      <c r="D72" s="161">
        <f>基金残高に係る経年分析!H55</f>
        <v>3129</v>
      </c>
    </row>
    <row r="73" spans="1:16" x14ac:dyDescent="0.2">
      <c r="A73" s="160" t="s">
        <v>74</v>
      </c>
      <c r="B73" s="161">
        <f>基金残高に係る経年分析!F56</f>
        <v>1081</v>
      </c>
      <c r="C73" s="161">
        <f>基金残高に係る経年分析!G56</f>
        <v>1331</v>
      </c>
      <c r="D73" s="161">
        <f>基金残高に係る経年分析!H56</f>
        <v>1395</v>
      </c>
    </row>
    <row r="74" spans="1:16" x14ac:dyDescent="0.2">
      <c r="A74" s="160" t="s">
        <v>75</v>
      </c>
      <c r="B74" s="161">
        <f>基金残高に係る経年分析!F57</f>
        <v>1511</v>
      </c>
      <c r="C74" s="161">
        <f>基金残高に係る経年分析!G57</f>
        <v>1637</v>
      </c>
      <c r="D74" s="161">
        <f>基金残高に係る経年分析!H57</f>
        <v>1605</v>
      </c>
    </row>
  </sheetData>
  <sheetProtection algorithmName="SHA-512" hashValue="fkPzX0tcz4i1x2tCDeuLHtXJHhzycN3VgNIctj1R9tIL6obGV1Ezqhzwwu16K85guNXY6sVLjeYgMqFTTGC89A==" saltValue="GFgZdWesgUtIy1cw/ph8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709670</v>
      </c>
      <c r="S5" s="600"/>
      <c r="T5" s="600"/>
      <c r="U5" s="600"/>
      <c r="V5" s="600"/>
      <c r="W5" s="600"/>
      <c r="X5" s="600"/>
      <c r="Y5" s="601"/>
      <c r="Z5" s="602">
        <v>12.2</v>
      </c>
      <c r="AA5" s="602"/>
      <c r="AB5" s="602"/>
      <c r="AC5" s="602"/>
      <c r="AD5" s="603">
        <v>709670</v>
      </c>
      <c r="AE5" s="603"/>
      <c r="AF5" s="603"/>
      <c r="AG5" s="603"/>
      <c r="AH5" s="603"/>
      <c r="AI5" s="603"/>
      <c r="AJ5" s="603"/>
      <c r="AK5" s="603"/>
      <c r="AL5" s="604">
        <v>19.7</v>
      </c>
      <c r="AM5" s="605"/>
      <c r="AN5" s="605"/>
      <c r="AO5" s="606"/>
      <c r="AP5" s="596" t="s">
        <v>217</v>
      </c>
      <c r="AQ5" s="597"/>
      <c r="AR5" s="597"/>
      <c r="AS5" s="597"/>
      <c r="AT5" s="597"/>
      <c r="AU5" s="597"/>
      <c r="AV5" s="597"/>
      <c r="AW5" s="597"/>
      <c r="AX5" s="597"/>
      <c r="AY5" s="597"/>
      <c r="AZ5" s="597"/>
      <c r="BA5" s="597"/>
      <c r="BB5" s="597"/>
      <c r="BC5" s="597"/>
      <c r="BD5" s="597"/>
      <c r="BE5" s="597"/>
      <c r="BF5" s="598"/>
      <c r="BG5" s="610">
        <v>709670</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98012</v>
      </c>
      <c r="S6" s="611"/>
      <c r="T6" s="611"/>
      <c r="U6" s="611"/>
      <c r="V6" s="611"/>
      <c r="W6" s="611"/>
      <c r="X6" s="611"/>
      <c r="Y6" s="612"/>
      <c r="Z6" s="613">
        <v>1.7</v>
      </c>
      <c r="AA6" s="613"/>
      <c r="AB6" s="613"/>
      <c r="AC6" s="613"/>
      <c r="AD6" s="614">
        <v>98012</v>
      </c>
      <c r="AE6" s="614"/>
      <c r="AF6" s="614"/>
      <c r="AG6" s="614"/>
      <c r="AH6" s="614"/>
      <c r="AI6" s="614"/>
      <c r="AJ6" s="614"/>
      <c r="AK6" s="614"/>
      <c r="AL6" s="615">
        <v>2.7</v>
      </c>
      <c r="AM6" s="616"/>
      <c r="AN6" s="616"/>
      <c r="AO6" s="617"/>
      <c r="AP6" s="607" t="s">
        <v>222</v>
      </c>
      <c r="AQ6" s="608"/>
      <c r="AR6" s="608"/>
      <c r="AS6" s="608"/>
      <c r="AT6" s="608"/>
      <c r="AU6" s="608"/>
      <c r="AV6" s="608"/>
      <c r="AW6" s="608"/>
      <c r="AX6" s="608"/>
      <c r="AY6" s="608"/>
      <c r="AZ6" s="608"/>
      <c r="BA6" s="608"/>
      <c r="BB6" s="608"/>
      <c r="BC6" s="608"/>
      <c r="BD6" s="608"/>
      <c r="BE6" s="608"/>
      <c r="BF6" s="609"/>
      <c r="BG6" s="610">
        <v>709670</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69749</v>
      </c>
      <c r="CS6" s="611"/>
      <c r="CT6" s="611"/>
      <c r="CU6" s="611"/>
      <c r="CV6" s="611"/>
      <c r="CW6" s="611"/>
      <c r="CX6" s="611"/>
      <c r="CY6" s="612"/>
      <c r="CZ6" s="604">
        <v>1.2</v>
      </c>
      <c r="DA6" s="605"/>
      <c r="DB6" s="605"/>
      <c r="DC6" s="621"/>
      <c r="DD6" s="619" t="s">
        <v>122</v>
      </c>
      <c r="DE6" s="611"/>
      <c r="DF6" s="611"/>
      <c r="DG6" s="611"/>
      <c r="DH6" s="611"/>
      <c r="DI6" s="611"/>
      <c r="DJ6" s="611"/>
      <c r="DK6" s="611"/>
      <c r="DL6" s="611"/>
      <c r="DM6" s="611"/>
      <c r="DN6" s="611"/>
      <c r="DO6" s="611"/>
      <c r="DP6" s="612"/>
      <c r="DQ6" s="619">
        <v>69749</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130</v>
      </c>
      <c r="S7" s="611"/>
      <c r="T7" s="611"/>
      <c r="U7" s="611"/>
      <c r="V7" s="611"/>
      <c r="W7" s="611"/>
      <c r="X7" s="611"/>
      <c r="Y7" s="612"/>
      <c r="Z7" s="613">
        <v>0</v>
      </c>
      <c r="AA7" s="613"/>
      <c r="AB7" s="613"/>
      <c r="AC7" s="613"/>
      <c r="AD7" s="614">
        <v>130</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161396</v>
      </c>
      <c r="BH7" s="611"/>
      <c r="BI7" s="611"/>
      <c r="BJ7" s="611"/>
      <c r="BK7" s="611"/>
      <c r="BL7" s="611"/>
      <c r="BM7" s="611"/>
      <c r="BN7" s="612"/>
      <c r="BO7" s="613">
        <v>22.7</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1580648</v>
      </c>
      <c r="CS7" s="611"/>
      <c r="CT7" s="611"/>
      <c r="CU7" s="611"/>
      <c r="CV7" s="611"/>
      <c r="CW7" s="611"/>
      <c r="CX7" s="611"/>
      <c r="CY7" s="612"/>
      <c r="CZ7" s="613">
        <v>27.9</v>
      </c>
      <c r="DA7" s="613"/>
      <c r="DB7" s="613"/>
      <c r="DC7" s="613"/>
      <c r="DD7" s="619">
        <v>24023</v>
      </c>
      <c r="DE7" s="611"/>
      <c r="DF7" s="611"/>
      <c r="DG7" s="611"/>
      <c r="DH7" s="611"/>
      <c r="DI7" s="611"/>
      <c r="DJ7" s="611"/>
      <c r="DK7" s="611"/>
      <c r="DL7" s="611"/>
      <c r="DM7" s="611"/>
      <c r="DN7" s="611"/>
      <c r="DO7" s="611"/>
      <c r="DP7" s="612"/>
      <c r="DQ7" s="619">
        <v>1420815</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1566</v>
      </c>
      <c r="S8" s="611"/>
      <c r="T8" s="611"/>
      <c r="U8" s="611"/>
      <c r="V8" s="611"/>
      <c r="W8" s="611"/>
      <c r="X8" s="611"/>
      <c r="Y8" s="612"/>
      <c r="Z8" s="613">
        <v>0</v>
      </c>
      <c r="AA8" s="613"/>
      <c r="AB8" s="613"/>
      <c r="AC8" s="613"/>
      <c r="AD8" s="614">
        <v>1566</v>
      </c>
      <c r="AE8" s="614"/>
      <c r="AF8" s="614"/>
      <c r="AG8" s="614"/>
      <c r="AH8" s="614"/>
      <c r="AI8" s="614"/>
      <c r="AJ8" s="614"/>
      <c r="AK8" s="614"/>
      <c r="AL8" s="615">
        <v>0</v>
      </c>
      <c r="AM8" s="616"/>
      <c r="AN8" s="616"/>
      <c r="AO8" s="617"/>
      <c r="AP8" s="607" t="s">
        <v>228</v>
      </c>
      <c r="AQ8" s="608"/>
      <c r="AR8" s="608"/>
      <c r="AS8" s="608"/>
      <c r="AT8" s="608"/>
      <c r="AU8" s="608"/>
      <c r="AV8" s="608"/>
      <c r="AW8" s="608"/>
      <c r="AX8" s="608"/>
      <c r="AY8" s="608"/>
      <c r="AZ8" s="608"/>
      <c r="BA8" s="608"/>
      <c r="BB8" s="608"/>
      <c r="BC8" s="608"/>
      <c r="BD8" s="608"/>
      <c r="BE8" s="608"/>
      <c r="BF8" s="609"/>
      <c r="BG8" s="610">
        <v>6810</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1149324</v>
      </c>
      <c r="CS8" s="611"/>
      <c r="CT8" s="611"/>
      <c r="CU8" s="611"/>
      <c r="CV8" s="611"/>
      <c r="CW8" s="611"/>
      <c r="CX8" s="611"/>
      <c r="CY8" s="612"/>
      <c r="CZ8" s="613">
        <v>20.3</v>
      </c>
      <c r="DA8" s="613"/>
      <c r="DB8" s="613"/>
      <c r="DC8" s="613"/>
      <c r="DD8" s="619">
        <v>22583</v>
      </c>
      <c r="DE8" s="611"/>
      <c r="DF8" s="611"/>
      <c r="DG8" s="611"/>
      <c r="DH8" s="611"/>
      <c r="DI8" s="611"/>
      <c r="DJ8" s="611"/>
      <c r="DK8" s="611"/>
      <c r="DL8" s="611"/>
      <c r="DM8" s="611"/>
      <c r="DN8" s="611"/>
      <c r="DO8" s="611"/>
      <c r="DP8" s="612"/>
      <c r="DQ8" s="619">
        <v>794779</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2149</v>
      </c>
      <c r="S9" s="611"/>
      <c r="T9" s="611"/>
      <c r="U9" s="611"/>
      <c r="V9" s="611"/>
      <c r="W9" s="611"/>
      <c r="X9" s="611"/>
      <c r="Y9" s="612"/>
      <c r="Z9" s="613">
        <v>0</v>
      </c>
      <c r="AA9" s="613"/>
      <c r="AB9" s="613"/>
      <c r="AC9" s="613"/>
      <c r="AD9" s="614">
        <v>2149</v>
      </c>
      <c r="AE9" s="614"/>
      <c r="AF9" s="614"/>
      <c r="AG9" s="614"/>
      <c r="AH9" s="614"/>
      <c r="AI9" s="614"/>
      <c r="AJ9" s="614"/>
      <c r="AK9" s="614"/>
      <c r="AL9" s="615">
        <v>0.1</v>
      </c>
      <c r="AM9" s="616"/>
      <c r="AN9" s="616"/>
      <c r="AO9" s="617"/>
      <c r="AP9" s="607" t="s">
        <v>231</v>
      </c>
      <c r="AQ9" s="608"/>
      <c r="AR9" s="608"/>
      <c r="AS9" s="608"/>
      <c r="AT9" s="608"/>
      <c r="AU9" s="608"/>
      <c r="AV9" s="608"/>
      <c r="AW9" s="608"/>
      <c r="AX9" s="608"/>
      <c r="AY9" s="608"/>
      <c r="AZ9" s="608"/>
      <c r="BA9" s="608"/>
      <c r="BB9" s="608"/>
      <c r="BC9" s="608"/>
      <c r="BD9" s="608"/>
      <c r="BE9" s="608"/>
      <c r="BF9" s="609"/>
      <c r="BG9" s="610">
        <v>131697</v>
      </c>
      <c r="BH9" s="611"/>
      <c r="BI9" s="611"/>
      <c r="BJ9" s="611"/>
      <c r="BK9" s="611"/>
      <c r="BL9" s="611"/>
      <c r="BM9" s="611"/>
      <c r="BN9" s="612"/>
      <c r="BO9" s="613">
        <v>18.600000000000001</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331456</v>
      </c>
      <c r="CS9" s="611"/>
      <c r="CT9" s="611"/>
      <c r="CU9" s="611"/>
      <c r="CV9" s="611"/>
      <c r="CW9" s="611"/>
      <c r="CX9" s="611"/>
      <c r="CY9" s="612"/>
      <c r="CZ9" s="613">
        <v>5.8</v>
      </c>
      <c r="DA9" s="613"/>
      <c r="DB9" s="613"/>
      <c r="DC9" s="613"/>
      <c r="DD9" s="619">
        <v>10148</v>
      </c>
      <c r="DE9" s="611"/>
      <c r="DF9" s="611"/>
      <c r="DG9" s="611"/>
      <c r="DH9" s="611"/>
      <c r="DI9" s="611"/>
      <c r="DJ9" s="611"/>
      <c r="DK9" s="611"/>
      <c r="DL9" s="611"/>
      <c r="DM9" s="611"/>
      <c r="DN9" s="611"/>
      <c r="DO9" s="611"/>
      <c r="DP9" s="612"/>
      <c r="DQ9" s="619">
        <v>302630</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8107</v>
      </c>
      <c r="BH10" s="611"/>
      <c r="BI10" s="611"/>
      <c r="BJ10" s="611"/>
      <c r="BK10" s="611"/>
      <c r="BL10" s="611"/>
      <c r="BM10" s="611"/>
      <c r="BN10" s="612"/>
      <c r="BO10" s="613">
        <v>1.1000000000000001</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629</v>
      </c>
      <c r="CS10" s="611"/>
      <c r="CT10" s="611"/>
      <c r="CU10" s="611"/>
      <c r="CV10" s="611"/>
      <c r="CW10" s="611"/>
      <c r="CX10" s="611"/>
      <c r="CY10" s="612"/>
      <c r="CZ10" s="613">
        <v>0</v>
      </c>
      <c r="DA10" s="613"/>
      <c r="DB10" s="613"/>
      <c r="DC10" s="613"/>
      <c r="DD10" s="619" t="s">
        <v>122</v>
      </c>
      <c r="DE10" s="611"/>
      <c r="DF10" s="611"/>
      <c r="DG10" s="611"/>
      <c r="DH10" s="611"/>
      <c r="DI10" s="611"/>
      <c r="DJ10" s="611"/>
      <c r="DK10" s="611"/>
      <c r="DL10" s="611"/>
      <c r="DM10" s="611"/>
      <c r="DN10" s="611"/>
      <c r="DO10" s="611"/>
      <c r="DP10" s="612"/>
      <c r="DQ10" s="619">
        <v>629</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128085</v>
      </c>
      <c r="S11" s="611"/>
      <c r="T11" s="611"/>
      <c r="U11" s="611"/>
      <c r="V11" s="611"/>
      <c r="W11" s="611"/>
      <c r="X11" s="611"/>
      <c r="Y11" s="612"/>
      <c r="Z11" s="615">
        <v>2.2000000000000002</v>
      </c>
      <c r="AA11" s="616"/>
      <c r="AB11" s="616"/>
      <c r="AC11" s="622"/>
      <c r="AD11" s="619">
        <v>128085</v>
      </c>
      <c r="AE11" s="611"/>
      <c r="AF11" s="611"/>
      <c r="AG11" s="611"/>
      <c r="AH11" s="611"/>
      <c r="AI11" s="611"/>
      <c r="AJ11" s="611"/>
      <c r="AK11" s="612"/>
      <c r="AL11" s="615">
        <v>3.5</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14782</v>
      </c>
      <c r="BH11" s="611"/>
      <c r="BI11" s="611"/>
      <c r="BJ11" s="611"/>
      <c r="BK11" s="611"/>
      <c r="BL11" s="611"/>
      <c r="BM11" s="611"/>
      <c r="BN11" s="612"/>
      <c r="BO11" s="613">
        <v>2.1</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348403</v>
      </c>
      <c r="CS11" s="611"/>
      <c r="CT11" s="611"/>
      <c r="CU11" s="611"/>
      <c r="CV11" s="611"/>
      <c r="CW11" s="611"/>
      <c r="CX11" s="611"/>
      <c r="CY11" s="612"/>
      <c r="CZ11" s="613">
        <v>6.1</v>
      </c>
      <c r="DA11" s="613"/>
      <c r="DB11" s="613"/>
      <c r="DC11" s="613"/>
      <c r="DD11" s="619">
        <v>57968</v>
      </c>
      <c r="DE11" s="611"/>
      <c r="DF11" s="611"/>
      <c r="DG11" s="611"/>
      <c r="DH11" s="611"/>
      <c r="DI11" s="611"/>
      <c r="DJ11" s="611"/>
      <c r="DK11" s="611"/>
      <c r="DL11" s="611"/>
      <c r="DM11" s="611"/>
      <c r="DN11" s="611"/>
      <c r="DO11" s="611"/>
      <c r="DP11" s="612"/>
      <c r="DQ11" s="619">
        <v>201718</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486361</v>
      </c>
      <c r="BH12" s="611"/>
      <c r="BI12" s="611"/>
      <c r="BJ12" s="611"/>
      <c r="BK12" s="611"/>
      <c r="BL12" s="611"/>
      <c r="BM12" s="611"/>
      <c r="BN12" s="612"/>
      <c r="BO12" s="613">
        <v>68.5</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62261</v>
      </c>
      <c r="CS12" s="611"/>
      <c r="CT12" s="611"/>
      <c r="CU12" s="611"/>
      <c r="CV12" s="611"/>
      <c r="CW12" s="611"/>
      <c r="CX12" s="611"/>
      <c r="CY12" s="612"/>
      <c r="CZ12" s="613">
        <v>1.1000000000000001</v>
      </c>
      <c r="DA12" s="613"/>
      <c r="DB12" s="613"/>
      <c r="DC12" s="613"/>
      <c r="DD12" s="619" t="s">
        <v>122</v>
      </c>
      <c r="DE12" s="611"/>
      <c r="DF12" s="611"/>
      <c r="DG12" s="611"/>
      <c r="DH12" s="611"/>
      <c r="DI12" s="611"/>
      <c r="DJ12" s="611"/>
      <c r="DK12" s="611"/>
      <c r="DL12" s="611"/>
      <c r="DM12" s="611"/>
      <c r="DN12" s="611"/>
      <c r="DO12" s="611"/>
      <c r="DP12" s="612"/>
      <c r="DQ12" s="619">
        <v>52600</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481576</v>
      </c>
      <c r="BH13" s="611"/>
      <c r="BI13" s="611"/>
      <c r="BJ13" s="611"/>
      <c r="BK13" s="611"/>
      <c r="BL13" s="611"/>
      <c r="BM13" s="611"/>
      <c r="BN13" s="612"/>
      <c r="BO13" s="613">
        <v>67.900000000000006</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590237</v>
      </c>
      <c r="CS13" s="611"/>
      <c r="CT13" s="611"/>
      <c r="CU13" s="611"/>
      <c r="CV13" s="611"/>
      <c r="CW13" s="611"/>
      <c r="CX13" s="611"/>
      <c r="CY13" s="612"/>
      <c r="CZ13" s="613">
        <v>10.4</v>
      </c>
      <c r="DA13" s="613"/>
      <c r="DB13" s="613"/>
      <c r="DC13" s="613"/>
      <c r="DD13" s="619">
        <v>385975</v>
      </c>
      <c r="DE13" s="611"/>
      <c r="DF13" s="611"/>
      <c r="DG13" s="611"/>
      <c r="DH13" s="611"/>
      <c r="DI13" s="611"/>
      <c r="DJ13" s="611"/>
      <c r="DK13" s="611"/>
      <c r="DL13" s="611"/>
      <c r="DM13" s="611"/>
      <c r="DN13" s="611"/>
      <c r="DO13" s="611"/>
      <c r="DP13" s="612"/>
      <c r="DQ13" s="619">
        <v>195373</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19239</v>
      </c>
      <c r="BH14" s="611"/>
      <c r="BI14" s="611"/>
      <c r="BJ14" s="611"/>
      <c r="BK14" s="611"/>
      <c r="BL14" s="611"/>
      <c r="BM14" s="611"/>
      <c r="BN14" s="612"/>
      <c r="BO14" s="613">
        <v>2.7</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324037</v>
      </c>
      <c r="CS14" s="611"/>
      <c r="CT14" s="611"/>
      <c r="CU14" s="611"/>
      <c r="CV14" s="611"/>
      <c r="CW14" s="611"/>
      <c r="CX14" s="611"/>
      <c r="CY14" s="612"/>
      <c r="CZ14" s="613">
        <v>5.7</v>
      </c>
      <c r="DA14" s="613"/>
      <c r="DB14" s="613"/>
      <c r="DC14" s="613"/>
      <c r="DD14" s="619">
        <v>41800</v>
      </c>
      <c r="DE14" s="611"/>
      <c r="DF14" s="611"/>
      <c r="DG14" s="611"/>
      <c r="DH14" s="611"/>
      <c r="DI14" s="611"/>
      <c r="DJ14" s="611"/>
      <c r="DK14" s="611"/>
      <c r="DL14" s="611"/>
      <c r="DM14" s="611"/>
      <c r="DN14" s="611"/>
      <c r="DO14" s="611"/>
      <c r="DP14" s="612"/>
      <c r="DQ14" s="619">
        <v>219837</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2910</v>
      </c>
      <c r="S15" s="611"/>
      <c r="T15" s="611"/>
      <c r="U15" s="611"/>
      <c r="V15" s="611"/>
      <c r="W15" s="611"/>
      <c r="X15" s="611"/>
      <c r="Y15" s="612"/>
      <c r="Z15" s="613">
        <v>0.1</v>
      </c>
      <c r="AA15" s="613"/>
      <c r="AB15" s="613"/>
      <c r="AC15" s="613"/>
      <c r="AD15" s="614">
        <v>2910</v>
      </c>
      <c r="AE15" s="614"/>
      <c r="AF15" s="614"/>
      <c r="AG15" s="614"/>
      <c r="AH15" s="614"/>
      <c r="AI15" s="614"/>
      <c r="AJ15" s="614"/>
      <c r="AK15" s="614"/>
      <c r="AL15" s="615">
        <v>0.1</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39358</v>
      </c>
      <c r="BH15" s="611"/>
      <c r="BI15" s="611"/>
      <c r="BJ15" s="611"/>
      <c r="BK15" s="611"/>
      <c r="BL15" s="611"/>
      <c r="BM15" s="611"/>
      <c r="BN15" s="612"/>
      <c r="BO15" s="613">
        <v>5.5</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524445</v>
      </c>
      <c r="CS15" s="611"/>
      <c r="CT15" s="611"/>
      <c r="CU15" s="611"/>
      <c r="CV15" s="611"/>
      <c r="CW15" s="611"/>
      <c r="CX15" s="611"/>
      <c r="CY15" s="612"/>
      <c r="CZ15" s="613">
        <v>9.3000000000000007</v>
      </c>
      <c r="DA15" s="613"/>
      <c r="DB15" s="613"/>
      <c r="DC15" s="613"/>
      <c r="DD15" s="619">
        <v>19606</v>
      </c>
      <c r="DE15" s="611"/>
      <c r="DF15" s="611"/>
      <c r="DG15" s="611"/>
      <c r="DH15" s="611"/>
      <c r="DI15" s="611"/>
      <c r="DJ15" s="611"/>
      <c r="DK15" s="611"/>
      <c r="DL15" s="611"/>
      <c r="DM15" s="611"/>
      <c r="DN15" s="611"/>
      <c r="DO15" s="611"/>
      <c r="DP15" s="612"/>
      <c r="DQ15" s="619">
        <v>464624</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7535</v>
      </c>
      <c r="S16" s="611"/>
      <c r="T16" s="611"/>
      <c r="U16" s="611"/>
      <c r="V16" s="611"/>
      <c r="W16" s="611"/>
      <c r="X16" s="611"/>
      <c r="Y16" s="612"/>
      <c r="Z16" s="613">
        <v>0.1</v>
      </c>
      <c r="AA16" s="613"/>
      <c r="AB16" s="613"/>
      <c r="AC16" s="613"/>
      <c r="AD16" s="614">
        <v>7535</v>
      </c>
      <c r="AE16" s="614"/>
      <c r="AF16" s="614"/>
      <c r="AG16" s="614"/>
      <c r="AH16" s="614"/>
      <c r="AI16" s="614"/>
      <c r="AJ16" s="614"/>
      <c r="AK16" s="614"/>
      <c r="AL16" s="615">
        <v>0.2</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v>3316</v>
      </c>
      <c r="BH16" s="611"/>
      <c r="BI16" s="611"/>
      <c r="BJ16" s="611"/>
      <c r="BK16" s="611"/>
      <c r="BL16" s="611"/>
      <c r="BM16" s="611"/>
      <c r="BN16" s="612"/>
      <c r="BO16" s="613">
        <v>0.5</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v>3</v>
      </c>
      <c r="CS16" s="611"/>
      <c r="CT16" s="611"/>
      <c r="CU16" s="611"/>
      <c r="CV16" s="611"/>
      <c r="CW16" s="611"/>
      <c r="CX16" s="611"/>
      <c r="CY16" s="612"/>
      <c r="CZ16" s="613">
        <v>0</v>
      </c>
      <c r="DA16" s="613"/>
      <c r="DB16" s="613"/>
      <c r="DC16" s="613"/>
      <c r="DD16" s="619" t="s">
        <v>122</v>
      </c>
      <c r="DE16" s="611"/>
      <c r="DF16" s="611"/>
      <c r="DG16" s="611"/>
      <c r="DH16" s="611"/>
      <c r="DI16" s="611"/>
      <c r="DJ16" s="611"/>
      <c r="DK16" s="611"/>
      <c r="DL16" s="611"/>
      <c r="DM16" s="611"/>
      <c r="DN16" s="611"/>
      <c r="DO16" s="611"/>
      <c r="DP16" s="612"/>
      <c r="DQ16" s="619">
        <v>3</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19274</v>
      </c>
      <c r="S17" s="611"/>
      <c r="T17" s="611"/>
      <c r="U17" s="611"/>
      <c r="V17" s="611"/>
      <c r="W17" s="611"/>
      <c r="X17" s="611"/>
      <c r="Y17" s="612"/>
      <c r="Z17" s="613">
        <v>0.3</v>
      </c>
      <c r="AA17" s="613"/>
      <c r="AB17" s="613"/>
      <c r="AC17" s="613"/>
      <c r="AD17" s="614">
        <v>19274</v>
      </c>
      <c r="AE17" s="614"/>
      <c r="AF17" s="614"/>
      <c r="AG17" s="614"/>
      <c r="AH17" s="614"/>
      <c r="AI17" s="614"/>
      <c r="AJ17" s="614"/>
      <c r="AK17" s="614"/>
      <c r="AL17" s="615">
        <v>0.5</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686637</v>
      </c>
      <c r="CS17" s="611"/>
      <c r="CT17" s="611"/>
      <c r="CU17" s="611"/>
      <c r="CV17" s="611"/>
      <c r="CW17" s="611"/>
      <c r="CX17" s="611"/>
      <c r="CY17" s="612"/>
      <c r="CZ17" s="613">
        <v>12.1</v>
      </c>
      <c r="DA17" s="613"/>
      <c r="DB17" s="613"/>
      <c r="DC17" s="613"/>
      <c r="DD17" s="619" t="s">
        <v>122</v>
      </c>
      <c r="DE17" s="611"/>
      <c r="DF17" s="611"/>
      <c r="DG17" s="611"/>
      <c r="DH17" s="611"/>
      <c r="DI17" s="611"/>
      <c r="DJ17" s="611"/>
      <c r="DK17" s="611"/>
      <c r="DL17" s="611"/>
      <c r="DM17" s="611"/>
      <c r="DN17" s="611"/>
      <c r="DO17" s="611"/>
      <c r="DP17" s="612"/>
      <c r="DQ17" s="619">
        <v>679535</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1784</v>
      </c>
      <c r="S18" s="611"/>
      <c r="T18" s="611"/>
      <c r="U18" s="611"/>
      <c r="V18" s="611"/>
      <c r="W18" s="611"/>
      <c r="X18" s="611"/>
      <c r="Y18" s="612"/>
      <c r="Z18" s="613">
        <v>0</v>
      </c>
      <c r="AA18" s="613"/>
      <c r="AB18" s="613"/>
      <c r="AC18" s="613"/>
      <c r="AD18" s="614">
        <v>1784</v>
      </c>
      <c r="AE18" s="614"/>
      <c r="AF18" s="614"/>
      <c r="AG18" s="614"/>
      <c r="AH18" s="614"/>
      <c r="AI18" s="614"/>
      <c r="AJ18" s="614"/>
      <c r="AK18" s="614"/>
      <c r="AL18" s="615">
        <v>0</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17490</v>
      </c>
      <c r="S19" s="611"/>
      <c r="T19" s="611"/>
      <c r="U19" s="611"/>
      <c r="V19" s="611"/>
      <c r="W19" s="611"/>
      <c r="X19" s="611"/>
      <c r="Y19" s="612"/>
      <c r="Z19" s="613">
        <v>0.3</v>
      </c>
      <c r="AA19" s="613"/>
      <c r="AB19" s="613"/>
      <c r="AC19" s="613"/>
      <c r="AD19" s="614">
        <v>17490</v>
      </c>
      <c r="AE19" s="614"/>
      <c r="AF19" s="614"/>
      <c r="AG19" s="614"/>
      <c r="AH19" s="614"/>
      <c r="AI19" s="614"/>
      <c r="AJ19" s="614"/>
      <c r="AK19" s="614"/>
      <c r="AL19" s="615">
        <v>0.5</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5667829</v>
      </c>
      <c r="CS20" s="611"/>
      <c r="CT20" s="611"/>
      <c r="CU20" s="611"/>
      <c r="CV20" s="611"/>
      <c r="CW20" s="611"/>
      <c r="CX20" s="611"/>
      <c r="CY20" s="612"/>
      <c r="CZ20" s="613">
        <v>100</v>
      </c>
      <c r="DA20" s="613"/>
      <c r="DB20" s="613"/>
      <c r="DC20" s="613"/>
      <c r="DD20" s="619">
        <v>562103</v>
      </c>
      <c r="DE20" s="611"/>
      <c r="DF20" s="611"/>
      <c r="DG20" s="611"/>
      <c r="DH20" s="611"/>
      <c r="DI20" s="611"/>
      <c r="DJ20" s="611"/>
      <c r="DK20" s="611"/>
      <c r="DL20" s="611"/>
      <c r="DM20" s="611"/>
      <c r="DN20" s="611"/>
      <c r="DO20" s="611"/>
      <c r="DP20" s="612"/>
      <c r="DQ20" s="619">
        <v>4402292</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2834437</v>
      </c>
      <c r="S21" s="611"/>
      <c r="T21" s="611"/>
      <c r="U21" s="611"/>
      <c r="V21" s="611"/>
      <c r="W21" s="611"/>
      <c r="X21" s="611"/>
      <c r="Y21" s="612"/>
      <c r="Z21" s="613">
        <v>48.8</v>
      </c>
      <c r="AA21" s="613"/>
      <c r="AB21" s="613"/>
      <c r="AC21" s="613"/>
      <c r="AD21" s="614">
        <v>2596037</v>
      </c>
      <c r="AE21" s="614"/>
      <c r="AF21" s="614"/>
      <c r="AG21" s="614"/>
      <c r="AH21" s="614"/>
      <c r="AI21" s="614"/>
      <c r="AJ21" s="614"/>
      <c r="AK21" s="614"/>
      <c r="AL21" s="615">
        <v>71.900000000000006</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2596037</v>
      </c>
      <c r="S22" s="611"/>
      <c r="T22" s="611"/>
      <c r="U22" s="611"/>
      <c r="V22" s="611"/>
      <c r="W22" s="611"/>
      <c r="X22" s="611"/>
      <c r="Y22" s="612"/>
      <c r="Z22" s="613">
        <v>44.7</v>
      </c>
      <c r="AA22" s="613"/>
      <c r="AB22" s="613"/>
      <c r="AC22" s="613"/>
      <c r="AD22" s="614">
        <v>2596037</v>
      </c>
      <c r="AE22" s="614"/>
      <c r="AF22" s="614"/>
      <c r="AG22" s="614"/>
      <c r="AH22" s="614"/>
      <c r="AI22" s="614"/>
      <c r="AJ22" s="614"/>
      <c r="AK22" s="614"/>
      <c r="AL22" s="615">
        <v>71.900000000000006</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238372</v>
      </c>
      <c r="S23" s="611"/>
      <c r="T23" s="611"/>
      <c r="U23" s="611"/>
      <c r="V23" s="611"/>
      <c r="W23" s="611"/>
      <c r="X23" s="611"/>
      <c r="Y23" s="612"/>
      <c r="Z23" s="613">
        <v>4.0999999999999996</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v>28</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2187650</v>
      </c>
      <c r="CS24" s="600"/>
      <c r="CT24" s="600"/>
      <c r="CU24" s="600"/>
      <c r="CV24" s="600"/>
      <c r="CW24" s="600"/>
      <c r="CX24" s="600"/>
      <c r="CY24" s="601"/>
      <c r="CZ24" s="604">
        <v>38.6</v>
      </c>
      <c r="DA24" s="605"/>
      <c r="DB24" s="605"/>
      <c r="DC24" s="621"/>
      <c r="DD24" s="645">
        <v>1888220</v>
      </c>
      <c r="DE24" s="600"/>
      <c r="DF24" s="600"/>
      <c r="DG24" s="600"/>
      <c r="DH24" s="600"/>
      <c r="DI24" s="600"/>
      <c r="DJ24" s="600"/>
      <c r="DK24" s="601"/>
      <c r="DL24" s="645">
        <v>1663725</v>
      </c>
      <c r="DM24" s="600"/>
      <c r="DN24" s="600"/>
      <c r="DO24" s="600"/>
      <c r="DP24" s="600"/>
      <c r="DQ24" s="600"/>
      <c r="DR24" s="600"/>
      <c r="DS24" s="600"/>
      <c r="DT24" s="600"/>
      <c r="DU24" s="600"/>
      <c r="DV24" s="601"/>
      <c r="DW24" s="604">
        <v>46</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3803768</v>
      </c>
      <c r="S25" s="611"/>
      <c r="T25" s="611"/>
      <c r="U25" s="611"/>
      <c r="V25" s="611"/>
      <c r="W25" s="611"/>
      <c r="X25" s="611"/>
      <c r="Y25" s="612"/>
      <c r="Z25" s="613">
        <v>65.5</v>
      </c>
      <c r="AA25" s="613"/>
      <c r="AB25" s="613"/>
      <c r="AC25" s="613"/>
      <c r="AD25" s="614">
        <v>3565368</v>
      </c>
      <c r="AE25" s="614"/>
      <c r="AF25" s="614"/>
      <c r="AG25" s="614"/>
      <c r="AH25" s="614"/>
      <c r="AI25" s="614"/>
      <c r="AJ25" s="614"/>
      <c r="AK25" s="614"/>
      <c r="AL25" s="615">
        <v>98.8</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1047083</v>
      </c>
      <c r="CS25" s="642"/>
      <c r="CT25" s="642"/>
      <c r="CU25" s="642"/>
      <c r="CV25" s="642"/>
      <c r="CW25" s="642"/>
      <c r="CX25" s="642"/>
      <c r="CY25" s="643"/>
      <c r="CZ25" s="615">
        <v>18.5</v>
      </c>
      <c r="DA25" s="640"/>
      <c r="DB25" s="640"/>
      <c r="DC25" s="644"/>
      <c r="DD25" s="619">
        <v>1021625</v>
      </c>
      <c r="DE25" s="642"/>
      <c r="DF25" s="642"/>
      <c r="DG25" s="642"/>
      <c r="DH25" s="642"/>
      <c r="DI25" s="642"/>
      <c r="DJ25" s="642"/>
      <c r="DK25" s="643"/>
      <c r="DL25" s="619">
        <v>872062</v>
      </c>
      <c r="DM25" s="642"/>
      <c r="DN25" s="642"/>
      <c r="DO25" s="642"/>
      <c r="DP25" s="642"/>
      <c r="DQ25" s="642"/>
      <c r="DR25" s="642"/>
      <c r="DS25" s="642"/>
      <c r="DT25" s="642"/>
      <c r="DU25" s="642"/>
      <c r="DV25" s="643"/>
      <c r="DW25" s="615">
        <v>24.1</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t="s">
        <v>122</v>
      </c>
      <c r="S26" s="611"/>
      <c r="T26" s="611"/>
      <c r="U26" s="611"/>
      <c r="V26" s="611"/>
      <c r="W26" s="611"/>
      <c r="X26" s="611"/>
      <c r="Y26" s="612"/>
      <c r="Z26" s="613" t="s">
        <v>122</v>
      </c>
      <c r="AA26" s="613"/>
      <c r="AB26" s="613"/>
      <c r="AC26" s="613"/>
      <c r="AD26" s="614" t="s">
        <v>122</v>
      </c>
      <c r="AE26" s="614"/>
      <c r="AF26" s="614"/>
      <c r="AG26" s="614"/>
      <c r="AH26" s="614"/>
      <c r="AI26" s="614"/>
      <c r="AJ26" s="614"/>
      <c r="AK26" s="614"/>
      <c r="AL26" s="615" t="s">
        <v>122</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615883</v>
      </c>
      <c r="CS26" s="611"/>
      <c r="CT26" s="611"/>
      <c r="CU26" s="611"/>
      <c r="CV26" s="611"/>
      <c r="CW26" s="611"/>
      <c r="CX26" s="611"/>
      <c r="CY26" s="612"/>
      <c r="CZ26" s="615">
        <v>10.9</v>
      </c>
      <c r="DA26" s="640"/>
      <c r="DB26" s="640"/>
      <c r="DC26" s="644"/>
      <c r="DD26" s="619">
        <v>607761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3723</v>
      </c>
      <c r="S27" s="611"/>
      <c r="T27" s="611"/>
      <c r="U27" s="611"/>
      <c r="V27" s="611"/>
      <c r="W27" s="611"/>
      <c r="X27" s="611"/>
      <c r="Y27" s="612"/>
      <c r="Z27" s="613">
        <v>0.1</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709670</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453944</v>
      </c>
      <c r="CS27" s="642"/>
      <c r="CT27" s="642"/>
      <c r="CU27" s="642"/>
      <c r="CV27" s="642"/>
      <c r="CW27" s="642"/>
      <c r="CX27" s="642"/>
      <c r="CY27" s="643"/>
      <c r="CZ27" s="615">
        <v>8</v>
      </c>
      <c r="DA27" s="640"/>
      <c r="DB27" s="640"/>
      <c r="DC27" s="644"/>
      <c r="DD27" s="619">
        <v>187074</v>
      </c>
      <c r="DE27" s="642"/>
      <c r="DF27" s="642"/>
      <c r="DG27" s="642"/>
      <c r="DH27" s="642"/>
      <c r="DI27" s="642"/>
      <c r="DJ27" s="642"/>
      <c r="DK27" s="643"/>
      <c r="DL27" s="619">
        <v>112142</v>
      </c>
      <c r="DM27" s="642"/>
      <c r="DN27" s="642"/>
      <c r="DO27" s="642"/>
      <c r="DP27" s="642"/>
      <c r="DQ27" s="642"/>
      <c r="DR27" s="642"/>
      <c r="DS27" s="642"/>
      <c r="DT27" s="642"/>
      <c r="DU27" s="642"/>
      <c r="DV27" s="643"/>
      <c r="DW27" s="615">
        <v>3.1</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84965</v>
      </c>
      <c r="S28" s="611"/>
      <c r="T28" s="611"/>
      <c r="U28" s="611"/>
      <c r="V28" s="611"/>
      <c r="W28" s="611"/>
      <c r="X28" s="611"/>
      <c r="Y28" s="612"/>
      <c r="Z28" s="613">
        <v>1.5</v>
      </c>
      <c r="AA28" s="613"/>
      <c r="AB28" s="613"/>
      <c r="AC28" s="613"/>
      <c r="AD28" s="614" t="s">
        <v>122</v>
      </c>
      <c r="AE28" s="614"/>
      <c r="AF28" s="614"/>
      <c r="AG28" s="614"/>
      <c r="AH28" s="614"/>
      <c r="AI28" s="614"/>
      <c r="AJ28" s="614"/>
      <c r="AK28" s="614"/>
      <c r="AL28" s="615" t="s">
        <v>122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686623</v>
      </c>
      <c r="CS28" s="611"/>
      <c r="CT28" s="611"/>
      <c r="CU28" s="611"/>
      <c r="CV28" s="611"/>
      <c r="CW28" s="611"/>
      <c r="CX28" s="611"/>
      <c r="CY28" s="612"/>
      <c r="CZ28" s="615">
        <v>12.1</v>
      </c>
      <c r="DA28" s="640"/>
      <c r="DB28" s="640"/>
      <c r="DC28" s="644"/>
      <c r="DD28" s="619">
        <v>679521</v>
      </c>
      <c r="DE28" s="611"/>
      <c r="DF28" s="611"/>
      <c r="DG28" s="611"/>
      <c r="DH28" s="611"/>
      <c r="DI28" s="611"/>
      <c r="DJ28" s="611"/>
      <c r="DK28" s="612"/>
      <c r="DL28" s="619">
        <v>679521</v>
      </c>
      <c r="DM28" s="611"/>
      <c r="DN28" s="611"/>
      <c r="DO28" s="611"/>
      <c r="DP28" s="611"/>
      <c r="DQ28" s="611"/>
      <c r="DR28" s="611"/>
      <c r="DS28" s="611"/>
      <c r="DT28" s="611"/>
      <c r="DU28" s="611"/>
      <c r="DV28" s="612"/>
      <c r="DW28" s="615">
        <v>18.8</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2202</v>
      </c>
      <c r="S29" s="611"/>
      <c r="T29" s="611"/>
      <c r="U29" s="611"/>
      <c r="V29" s="611"/>
      <c r="W29" s="611"/>
      <c r="X29" s="611"/>
      <c r="Y29" s="612"/>
      <c r="Z29" s="613">
        <v>0</v>
      </c>
      <c r="AA29" s="613"/>
      <c r="AB29" s="613"/>
      <c r="AC29" s="613"/>
      <c r="AD29" s="614">
        <v>365</v>
      </c>
      <c r="AE29" s="614"/>
      <c r="AF29" s="614"/>
      <c r="AG29" s="614"/>
      <c r="AH29" s="614"/>
      <c r="AI29" s="614"/>
      <c r="AJ29" s="614"/>
      <c r="AK29" s="614"/>
      <c r="AL29" s="615">
        <v>0</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686623</v>
      </c>
      <c r="CS29" s="642"/>
      <c r="CT29" s="642"/>
      <c r="CU29" s="642"/>
      <c r="CV29" s="642"/>
      <c r="CW29" s="642"/>
      <c r="CX29" s="642"/>
      <c r="CY29" s="643"/>
      <c r="CZ29" s="615">
        <v>12.1</v>
      </c>
      <c r="DA29" s="640"/>
      <c r="DB29" s="640"/>
      <c r="DC29" s="644"/>
      <c r="DD29" s="619">
        <v>679521</v>
      </c>
      <c r="DE29" s="642"/>
      <c r="DF29" s="642"/>
      <c r="DG29" s="642"/>
      <c r="DH29" s="642"/>
      <c r="DI29" s="642"/>
      <c r="DJ29" s="642"/>
      <c r="DK29" s="643"/>
      <c r="DL29" s="619">
        <v>679521</v>
      </c>
      <c r="DM29" s="642"/>
      <c r="DN29" s="642"/>
      <c r="DO29" s="642"/>
      <c r="DP29" s="642"/>
      <c r="DQ29" s="642"/>
      <c r="DR29" s="642"/>
      <c r="DS29" s="642"/>
      <c r="DT29" s="642"/>
      <c r="DU29" s="642"/>
      <c r="DV29" s="643"/>
      <c r="DW29" s="615">
        <v>18.8</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389134</v>
      </c>
      <c r="S30" s="611"/>
      <c r="T30" s="611"/>
      <c r="U30" s="611"/>
      <c r="V30" s="611"/>
      <c r="W30" s="611"/>
      <c r="X30" s="611"/>
      <c r="Y30" s="612"/>
      <c r="Z30" s="613">
        <v>6.7</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673128</v>
      </c>
      <c r="CS30" s="611"/>
      <c r="CT30" s="611"/>
      <c r="CU30" s="611"/>
      <c r="CV30" s="611"/>
      <c r="CW30" s="611"/>
      <c r="CX30" s="611"/>
      <c r="CY30" s="612"/>
      <c r="CZ30" s="615">
        <v>11.9</v>
      </c>
      <c r="DA30" s="640"/>
      <c r="DB30" s="640"/>
      <c r="DC30" s="644"/>
      <c r="DD30" s="619">
        <v>666026</v>
      </c>
      <c r="DE30" s="611"/>
      <c r="DF30" s="611"/>
      <c r="DG30" s="611"/>
      <c r="DH30" s="611"/>
      <c r="DI30" s="611"/>
      <c r="DJ30" s="611"/>
      <c r="DK30" s="612"/>
      <c r="DL30" s="619">
        <v>666026</v>
      </c>
      <c r="DM30" s="611"/>
      <c r="DN30" s="611"/>
      <c r="DO30" s="611"/>
      <c r="DP30" s="611"/>
      <c r="DQ30" s="611"/>
      <c r="DR30" s="611"/>
      <c r="DS30" s="611"/>
      <c r="DT30" s="611"/>
      <c r="DU30" s="611"/>
      <c r="DV30" s="612"/>
      <c r="DW30" s="615">
        <v>18.399999999999999</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99.4</v>
      </c>
      <c r="BH31" s="654"/>
      <c r="BI31" s="654"/>
      <c r="BJ31" s="654"/>
      <c r="BK31" s="654"/>
      <c r="BL31" s="654"/>
      <c r="BM31" s="605">
        <v>97.7</v>
      </c>
      <c r="BN31" s="654"/>
      <c r="BO31" s="654"/>
      <c r="BP31" s="654"/>
      <c r="BQ31" s="655"/>
      <c r="BR31" s="666">
        <v>99.5</v>
      </c>
      <c r="BS31" s="654"/>
      <c r="BT31" s="654"/>
      <c r="BU31" s="654"/>
      <c r="BV31" s="654"/>
      <c r="BW31" s="654"/>
      <c r="BX31" s="605">
        <v>97.5</v>
      </c>
      <c r="BY31" s="654"/>
      <c r="BZ31" s="654"/>
      <c r="CA31" s="654"/>
      <c r="CB31" s="655"/>
      <c r="CD31" s="648"/>
      <c r="CE31" s="649"/>
      <c r="CF31" s="607" t="s">
        <v>301</v>
      </c>
      <c r="CG31" s="608"/>
      <c r="CH31" s="608"/>
      <c r="CI31" s="608"/>
      <c r="CJ31" s="608"/>
      <c r="CK31" s="608"/>
      <c r="CL31" s="608"/>
      <c r="CM31" s="608"/>
      <c r="CN31" s="608"/>
      <c r="CO31" s="608"/>
      <c r="CP31" s="608"/>
      <c r="CQ31" s="609"/>
      <c r="CR31" s="610">
        <v>13495</v>
      </c>
      <c r="CS31" s="642"/>
      <c r="CT31" s="642"/>
      <c r="CU31" s="642"/>
      <c r="CV31" s="642"/>
      <c r="CW31" s="642"/>
      <c r="CX31" s="642"/>
      <c r="CY31" s="643"/>
      <c r="CZ31" s="615">
        <v>0.2</v>
      </c>
      <c r="DA31" s="640"/>
      <c r="DB31" s="640"/>
      <c r="DC31" s="644"/>
      <c r="DD31" s="619">
        <v>13495</v>
      </c>
      <c r="DE31" s="642"/>
      <c r="DF31" s="642"/>
      <c r="DG31" s="642"/>
      <c r="DH31" s="642"/>
      <c r="DI31" s="642"/>
      <c r="DJ31" s="642"/>
      <c r="DK31" s="643"/>
      <c r="DL31" s="619">
        <v>13495</v>
      </c>
      <c r="DM31" s="642"/>
      <c r="DN31" s="642"/>
      <c r="DO31" s="642"/>
      <c r="DP31" s="642"/>
      <c r="DQ31" s="642"/>
      <c r="DR31" s="642"/>
      <c r="DS31" s="642"/>
      <c r="DT31" s="642"/>
      <c r="DU31" s="642"/>
      <c r="DV31" s="643"/>
      <c r="DW31" s="615">
        <v>0.4</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244052</v>
      </c>
      <c r="S32" s="611"/>
      <c r="T32" s="611"/>
      <c r="U32" s="611"/>
      <c r="V32" s="611"/>
      <c r="W32" s="611"/>
      <c r="X32" s="611"/>
      <c r="Y32" s="612"/>
      <c r="Z32" s="613">
        <v>4.2</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99.5</v>
      </c>
      <c r="BH32" s="642"/>
      <c r="BI32" s="642"/>
      <c r="BJ32" s="642"/>
      <c r="BK32" s="642"/>
      <c r="BL32" s="642"/>
      <c r="BM32" s="616">
        <v>98.8</v>
      </c>
      <c r="BN32" s="642"/>
      <c r="BO32" s="642"/>
      <c r="BP32" s="642"/>
      <c r="BQ32" s="665"/>
      <c r="BR32" s="667">
        <v>99.8</v>
      </c>
      <c r="BS32" s="642"/>
      <c r="BT32" s="642"/>
      <c r="BU32" s="642"/>
      <c r="BV32" s="642"/>
      <c r="BW32" s="642"/>
      <c r="BX32" s="616">
        <v>99.1</v>
      </c>
      <c r="BY32" s="642"/>
      <c r="BZ32" s="642"/>
      <c r="CA32" s="642"/>
      <c r="CB32" s="665"/>
      <c r="CD32" s="650"/>
      <c r="CE32" s="651"/>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49214</v>
      </c>
      <c r="S33" s="611"/>
      <c r="T33" s="611"/>
      <c r="U33" s="611"/>
      <c r="V33" s="611"/>
      <c r="W33" s="611"/>
      <c r="X33" s="611"/>
      <c r="Y33" s="612"/>
      <c r="Z33" s="613">
        <v>0.8</v>
      </c>
      <c r="AA33" s="613"/>
      <c r="AB33" s="613"/>
      <c r="AC33" s="613"/>
      <c r="AD33" s="614">
        <v>39920</v>
      </c>
      <c r="AE33" s="614"/>
      <c r="AF33" s="614"/>
      <c r="AG33" s="614"/>
      <c r="AH33" s="614"/>
      <c r="AI33" s="614"/>
      <c r="AJ33" s="614"/>
      <c r="AK33" s="614"/>
      <c r="AL33" s="615">
        <v>1.1000000000000001</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99.3</v>
      </c>
      <c r="BH33" s="669"/>
      <c r="BI33" s="669"/>
      <c r="BJ33" s="669"/>
      <c r="BK33" s="669"/>
      <c r="BL33" s="669"/>
      <c r="BM33" s="670">
        <v>97.1</v>
      </c>
      <c r="BN33" s="669"/>
      <c r="BO33" s="669"/>
      <c r="BP33" s="669"/>
      <c r="BQ33" s="671"/>
      <c r="BR33" s="668">
        <v>99.3</v>
      </c>
      <c r="BS33" s="669"/>
      <c r="BT33" s="669"/>
      <c r="BU33" s="669"/>
      <c r="BV33" s="669"/>
      <c r="BW33" s="669"/>
      <c r="BX33" s="670">
        <v>96.5</v>
      </c>
      <c r="BY33" s="669"/>
      <c r="BZ33" s="669"/>
      <c r="CA33" s="669"/>
      <c r="CB33" s="671"/>
      <c r="CD33" s="607" t="s">
        <v>308</v>
      </c>
      <c r="CE33" s="608"/>
      <c r="CF33" s="608"/>
      <c r="CG33" s="608"/>
      <c r="CH33" s="608"/>
      <c r="CI33" s="608"/>
      <c r="CJ33" s="608"/>
      <c r="CK33" s="608"/>
      <c r="CL33" s="608"/>
      <c r="CM33" s="608"/>
      <c r="CN33" s="608"/>
      <c r="CO33" s="608"/>
      <c r="CP33" s="608"/>
      <c r="CQ33" s="609"/>
      <c r="CR33" s="610">
        <v>2918073</v>
      </c>
      <c r="CS33" s="642"/>
      <c r="CT33" s="642"/>
      <c r="CU33" s="642"/>
      <c r="CV33" s="642"/>
      <c r="CW33" s="642"/>
      <c r="CX33" s="642"/>
      <c r="CY33" s="643"/>
      <c r="CZ33" s="615">
        <v>51.5</v>
      </c>
      <c r="DA33" s="640"/>
      <c r="DB33" s="640"/>
      <c r="DC33" s="644"/>
      <c r="DD33" s="619">
        <v>2416589</v>
      </c>
      <c r="DE33" s="642"/>
      <c r="DF33" s="642"/>
      <c r="DG33" s="642"/>
      <c r="DH33" s="642"/>
      <c r="DI33" s="642"/>
      <c r="DJ33" s="642"/>
      <c r="DK33" s="643"/>
      <c r="DL33" s="619">
        <v>1271260</v>
      </c>
      <c r="DM33" s="642"/>
      <c r="DN33" s="642"/>
      <c r="DO33" s="642"/>
      <c r="DP33" s="642"/>
      <c r="DQ33" s="642"/>
      <c r="DR33" s="642"/>
      <c r="DS33" s="642"/>
      <c r="DT33" s="642"/>
      <c r="DU33" s="642"/>
      <c r="DV33" s="643"/>
      <c r="DW33" s="615">
        <v>35.200000000000003</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69257</v>
      </c>
      <c r="S34" s="611"/>
      <c r="T34" s="611"/>
      <c r="U34" s="611"/>
      <c r="V34" s="611"/>
      <c r="W34" s="611"/>
      <c r="X34" s="611"/>
      <c r="Y34" s="612"/>
      <c r="Z34" s="613">
        <v>1.2</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898157</v>
      </c>
      <c r="CS34" s="611"/>
      <c r="CT34" s="611"/>
      <c r="CU34" s="611"/>
      <c r="CV34" s="611"/>
      <c r="CW34" s="611"/>
      <c r="CX34" s="611"/>
      <c r="CY34" s="612"/>
      <c r="CZ34" s="615">
        <v>15.8</v>
      </c>
      <c r="DA34" s="640"/>
      <c r="DB34" s="640"/>
      <c r="DC34" s="644"/>
      <c r="DD34" s="619">
        <v>706590</v>
      </c>
      <c r="DE34" s="611"/>
      <c r="DF34" s="611"/>
      <c r="DG34" s="611"/>
      <c r="DH34" s="611"/>
      <c r="DI34" s="611"/>
      <c r="DJ34" s="611"/>
      <c r="DK34" s="612"/>
      <c r="DL34" s="619">
        <v>477229</v>
      </c>
      <c r="DM34" s="611"/>
      <c r="DN34" s="611"/>
      <c r="DO34" s="611"/>
      <c r="DP34" s="611"/>
      <c r="DQ34" s="611"/>
      <c r="DR34" s="611"/>
      <c r="DS34" s="611"/>
      <c r="DT34" s="611"/>
      <c r="DU34" s="611"/>
      <c r="DV34" s="612"/>
      <c r="DW34" s="615">
        <v>13.2</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385154</v>
      </c>
      <c r="S35" s="611"/>
      <c r="T35" s="611"/>
      <c r="U35" s="611"/>
      <c r="V35" s="611"/>
      <c r="W35" s="611"/>
      <c r="X35" s="611"/>
      <c r="Y35" s="612"/>
      <c r="Z35" s="613">
        <v>6.6</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77577</v>
      </c>
      <c r="CS35" s="642"/>
      <c r="CT35" s="642"/>
      <c r="CU35" s="642"/>
      <c r="CV35" s="642"/>
      <c r="CW35" s="642"/>
      <c r="CX35" s="642"/>
      <c r="CY35" s="643"/>
      <c r="CZ35" s="615">
        <v>1.4</v>
      </c>
      <c r="DA35" s="640"/>
      <c r="DB35" s="640"/>
      <c r="DC35" s="644"/>
      <c r="DD35" s="619">
        <v>71613</v>
      </c>
      <c r="DE35" s="642"/>
      <c r="DF35" s="642"/>
      <c r="DG35" s="642"/>
      <c r="DH35" s="642"/>
      <c r="DI35" s="642"/>
      <c r="DJ35" s="642"/>
      <c r="DK35" s="643"/>
      <c r="DL35" s="619">
        <v>56211</v>
      </c>
      <c r="DM35" s="642"/>
      <c r="DN35" s="642"/>
      <c r="DO35" s="642"/>
      <c r="DP35" s="642"/>
      <c r="DQ35" s="642"/>
      <c r="DR35" s="642"/>
      <c r="DS35" s="642"/>
      <c r="DT35" s="642"/>
      <c r="DU35" s="642"/>
      <c r="DV35" s="643"/>
      <c r="DW35" s="615">
        <v>1.6</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152795</v>
      </c>
      <c r="S36" s="611"/>
      <c r="T36" s="611"/>
      <c r="U36" s="611"/>
      <c r="V36" s="611"/>
      <c r="W36" s="611"/>
      <c r="X36" s="611"/>
      <c r="Y36" s="612"/>
      <c r="Z36" s="613">
        <v>2.6</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468628</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84939</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761076</v>
      </c>
      <c r="CS36" s="611"/>
      <c r="CT36" s="611"/>
      <c r="CU36" s="611"/>
      <c r="CV36" s="611"/>
      <c r="CW36" s="611"/>
      <c r="CX36" s="611"/>
      <c r="CY36" s="612"/>
      <c r="CZ36" s="615">
        <v>13.4</v>
      </c>
      <c r="DA36" s="640"/>
      <c r="DB36" s="640"/>
      <c r="DC36" s="644"/>
      <c r="DD36" s="619">
        <v>551208</v>
      </c>
      <c r="DE36" s="611"/>
      <c r="DF36" s="611"/>
      <c r="DG36" s="611"/>
      <c r="DH36" s="611"/>
      <c r="DI36" s="611"/>
      <c r="DJ36" s="611"/>
      <c r="DK36" s="612"/>
      <c r="DL36" s="619">
        <v>443234</v>
      </c>
      <c r="DM36" s="611"/>
      <c r="DN36" s="611"/>
      <c r="DO36" s="611"/>
      <c r="DP36" s="611"/>
      <c r="DQ36" s="611"/>
      <c r="DR36" s="611"/>
      <c r="DS36" s="611"/>
      <c r="DT36" s="611"/>
      <c r="DU36" s="611"/>
      <c r="DV36" s="612"/>
      <c r="DW36" s="615">
        <v>12.3</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194233</v>
      </c>
      <c r="S37" s="611"/>
      <c r="T37" s="611"/>
      <c r="U37" s="611"/>
      <c r="V37" s="611"/>
      <c r="W37" s="611"/>
      <c r="X37" s="611"/>
      <c r="Y37" s="612"/>
      <c r="Z37" s="613">
        <v>3.3</v>
      </c>
      <c r="AA37" s="613"/>
      <c r="AB37" s="613"/>
      <c r="AC37" s="613"/>
      <c r="AD37" s="614">
        <v>4623</v>
      </c>
      <c r="AE37" s="614"/>
      <c r="AF37" s="614"/>
      <c r="AG37" s="614"/>
      <c r="AH37" s="614"/>
      <c r="AI37" s="614"/>
      <c r="AJ37" s="614"/>
      <c r="AK37" s="614"/>
      <c r="AL37" s="615">
        <v>0.1</v>
      </c>
      <c r="AM37" s="616"/>
      <c r="AN37" s="616"/>
      <c r="AO37" s="617"/>
      <c r="AQ37" s="673" t="s">
        <v>320</v>
      </c>
      <c r="AR37" s="674"/>
      <c r="AS37" s="674"/>
      <c r="AT37" s="674"/>
      <c r="AU37" s="674"/>
      <c r="AV37" s="674"/>
      <c r="AW37" s="674"/>
      <c r="AX37" s="674"/>
      <c r="AY37" s="675"/>
      <c r="AZ37" s="610">
        <v>63506</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74355</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381699</v>
      </c>
      <c r="CS37" s="642"/>
      <c r="CT37" s="642"/>
      <c r="CU37" s="642"/>
      <c r="CV37" s="642"/>
      <c r="CW37" s="642"/>
      <c r="CX37" s="642"/>
      <c r="CY37" s="643"/>
      <c r="CZ37" s="615">
        <v>6.7</v>
      </c>
      <c r="DA37" s="640"/>
      <c r="DB37" s="640"/>
      <c r="DC37" s="644"/>
      <c r="DD37" s="619">
        <v>319299</v>
      </c>
      <c r="DE37" s="642"/>
      <c r="DF37" s="642"/>
      <c r="DG37" s="642"/>
      <c r="DH37" s="642"/>
      <c r="DI37" s="642"/>
      <c r="DJ37" s="642"/>
      <c r="DK37" s="643"/>
      <c r="DL37" s="619">
        <v>319299</v>
      </c>
      <c r="DM37" s="642"/>
      <c r="DN37" s="642"/>
      <c r="DO37" s="642"/>
      <c r="DP37" s="642"/>
      <c r="DQ37" s="642"/>
      <c r="DR37" s="642"/>
      <c r="DS37" s="642"/>
      <c r="DT37" s="642"/>
      <c r="DU37" s="642"/>
      <c r="DV37" s="643"/>
      <c r="DW37" s="615">
        <v>8.8000000000000007</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426768</v>
      </c>
      <c r="S38" s="611"/>
      <c r="T38" s="611"/>
      <c r="U38" s="611"/>
      <c r="V38" s="611"/>
      <c r="W38" s="611"/>
      <c r="X38" s="611"/>
      <c r="Y38" s="612"/>
      <c r="Z38" s="613">
        <v>7.4</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59891</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694</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345231</v>
      </c>
      <c r="CS38" s="611"/>
      <c r="CT38" s="611"/>
      <c r="CU38" s="611"/>
      <c r="CV38" s="611"/>
      <c r="CW38" s="611"/>
      <c r="CX38" s="611"/>
      <c r="CY38" s="612"/>
      <c r="CZ38" s="615">
        <v>6.1</v>
      </c>
      <c r="DA38" s="640"/>
      <c r="DB38" s="640"/>
      <c r="DC38" s="644"/>
      <c r="DD38" s="619">
        <v>294586</v>
      </c>
      <c r="DE38" s="611"/>
      <c r="DF38" s="611"/>
      <c r="DG38" s="611"/>
      <c r="DH38" s="611"/>
      <c r="DI38" s="611"/>
      <c r="DJ38" s="611"/>
      <c r="DK38" s="612"/>
      <c r="DL38" s="619">
        <v>294586</v>
      </c>
      <c r="DM38" s="611"/>
      <c r="DN38" s="611"/>
      <c r="DO38" s="611"/>
      <c r="DP38" s="611"/>
      <c r="DQ38" s="611"/>
      <c r="DR38" s="611"/>
      <c r="DS38" s="611"/>
      <c r="DT38" s="611"/>
      <c r="DU38" s="611"/>
      <c r="DV38" s="612"/>
      <c r="DW38" s="615">
        <v>8.1</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1001</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764136</v>
      </c>
      <c r="CS39" s="642"/>
      <c r="CT39" s="642"/>
      <c r="CU39" s="642"/>
      <c r="CV39" s="642"/>
      <c r="CW39" s="642"/>
      <c r="CX39" s="642"/>
      <c r="CY39" s="643"/>
      <c r="CZ39" s="615">
        <v>13.5</v>
      </c>
      <c r="DA39" s="640"/>
      <c r="DB39" s="640"/>
      <c r="DC39" s="644"/>
      <c r="DD39" s="619">
        <v>724696</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v>6168</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02"/>
      <c r="BM40" s="608" t="s">
        <v>334</v>
      </c>
      <c r="BN40" s="608"/>
      <c r="BO40" s="608"/>
      <c r="BP40" s="608"/>
      <c r="BQ40" s="608"/>
      <c r="BR40" s="608"/>
      <c r="BS40" s="608"/>
      <c r="BT40" s="608"/>
      <c r="BU40" s="609"/>
      <c r="BV40" s="610">
        <v>93</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71896</v>
      </c>
      <c r="CS40" s="611"/>
      <c r="CT40" s="611"/>
      <c r="CU40" s="611"/>
      <c r="CV40" s="611"/>
      <c r="CW40" s="611"/>
      <c r="CX40" s="611"/>
      <c r="CY40" s="612"/>
      <c r="CZ40" s="615">
        <v>1.3</v>
      </c>
      <c r="DA40" s="640"/>
      <c r="DB40" s="640"/>
      <c r="DC40" s="644"/>
      <c r="DD40" s="619">
        <v>67896</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5805265</v>
      </c>
      <c r="S41" s="683"/>
      <c r="T41" s="683"/>
      <c r="U41" s="683"/>
      <c r="V41" s="683"/>
      <c r="W41" s="683"/>
      <c r="X41" s="683"/>
      <c r="Y41" s="687"/>
      <c r="Z41" s="688">
        <v>100</v>
      </c>
      <c r="AA41" s="688"/>
      <c r="AB41" s="688"/>
      <c r="AC41" s="688"/>
      <c r="AD41" s="689">
        <v>3610276</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66024</v>
      </c>
      <c r="BA41" s="611"/>
      <c r="BB41" s="611"/>
      <c r="BC41" s="611"/>
      <c r="BD41" s="642"/>
      <c r="BE41" s="642"/>
      <c r="BF41" s="665"/>
      <c r="BG41" s="658"/>
      <c r="BH41" s="659"/>
      <c r="BI41" s="659"/>
      <c r="BJ41" s="659"/>
      <c r="BK41" s="659"/>
      <c r="BL41" s="202"/>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279207</v>
      </c>
      <c r="BA42" s="683"/>
      <c r="BB42" s="683"/>
      <c r="BC42" s="683"/>
      <c r="BD42" s="669"/>
      <c r="BE42" s="669"/>
      <c r="BF42" s="671"/>
      <c r="BG42" s="660"/>
      <c r="BH42" s="661"/>
      <c r="BI42" s="661"/>
      <c r="BJ42" s="661"/>
      <c r="BK42" s="661"/>
      <c r="BL42" s="203"/>
      <c r="BM42" s="632" t="s">
        <v>341</v>
      </c>
      <c r="BN42" s="632"/>
      <c r="BO42" s="632"/>
      <c r="BP42" s="632"/>
      <c r="BQ42" s="632"/>
      <c r="BR42" s="632"/>
      <c r="BS42" s="632"/>
      <c r="BT42" s="632"/>
      <c r="BU42" s="633"/>
      <c r="BV42" s="682">
        <v>438</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562106</v>
      </c>
      <c r="CS42" s="642"/>
      <c r="CT42" s="642"/>
      <c r="CU42" s="642"/>
      <c r="CV42" s="642"/>
      <c r="CW42" s="642"/>
      <c r="CX42" s="642"/>
      <c r="CY42" s="643"/>
      <c r="CZ42" s="615">
        <v>9.9</v>
      </c>
      <c r="DA42" s="640"/>
      <c r="DB42" s="640"/>
      <c r="DC42" s="644"/>
      <c r="DD42" s="619">
        <v>97483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14986</v>
      </c>
      <c r="CS43" s="642"/>
      <c r="CT43" s="642"/>
      <c r="CU43" s="642"/>
      <c r="CV43" s="642"/>
      <c r="CW43" s="642"/>
      <c r="CX43" s="642"/>
      <c r="CY43" s="643"/>
      <c r="CZ43" s="615">
        <v>0.3</v>
      </c>
      <c r="DA43" s="640"/>
      <c r="DB43" s="640"/>
      <c r="DC43" s="644"/>
      <c r="DD43" s="619">
        <v>14986</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562103</v>
      </c>
      <c r="CS44" s="611"/>
      <c r="CT44" s="611"/>
      <c r="CU44" s="611"/>
      <c r="CV44" s="611"/>
      <c r="CW44" s="611"/>
      <c r="CX44" s="611"/>
      <c r="CY44" s="612"/>
      <c r="CZ44" s="615">
        <v>9.9</v>
      </c>
      <c r="DA44" s="616"/>
      <c r="DB44" s="616"/>
      <c r="DC44" s="622"/>
      <c r="DD44" s="619">
        <v>97480</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144415</v>
      </c>
      <c r="CS45" s="642"/>
      <c r="CT45" s="642"/>
      <c r="CU45" s="642"/>
      <c r="CV45" s="642"/>
      <c r="CW45" s="642"/>
      <c r="CX45" s="642"/>
      <c r="CY45" s="643"/>
      <c r="CZ45" s="615">
        <v>2.5</v>
      </c>
      <c r="DA45" s="640"/>
      <c r="DB45" s="640"/>
      <c r="DC45" s="644"/>
      <c r="DD45" s="619">
        <v>15632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335928</v>
      </c>
      <c r="CS46" s="611"/>
      <c r="CT46" s="611"/>
      <c r="CU46" s="611"/>
      <c r="CV46" s="611"/>
      <c r="CW46" s="611"/>
      <c r="CX46" s="611"/>
      <c r="CY46" s="612"/>
      <c r="CZ46" s="615">
        <v>5.9</v>
      </c>
      <c r="DA46" s="616"/>
      <c r="DB46" s="616"/>
      <c r="DC46" s="622"/>
      <c r="DD46" s="619">
        <v>81812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v>3</v>
      </c>
      <c r="CS47" s="642"/>
      <c r="CT47" s="642"/>
      <c r="CU47" s="642"/>
      <c r="CV47" s="642"/>
      <c r="CW47" s="642"/>
      <c r="CX47" s="642"/>
      <c r="CY47" s="643"/>
      <c r="CZ47" s="615">
        <v>0</v>
      </c>
      <c r="DA47" s="640"/>
      <c r="DB47" s="640"/>
      <c r="DC47" s="644"/>
      <c r="DD47" s="619">
        <v>3</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1"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5667829</v>
      </c>
      <c r="CS49" s="669"/>
      <c r="CT49" s="669"/>
      <c r="CU49" s="669"/>
      <c r="CV49" s="669"/>
      <c r="CW49" s="669"/>
      <c r="CX49" s="669"/>
      <c r="CY49" s="698"/>
      <c r="CZ49" s="690">
        <v>100</v>
      </c>
      <c r="DA49" s="699"/>
      <c r="DB49" s="699"/>
      <c r="DC49" s="700"/>
      <c r="DD49" s="701">
        <v>4402292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FlrF9zPhIbLHSTh9xIX4DnqC3Q7Ms5waanEbLEX8KPfb/uCTTmYDzun3CY7QV7JEwAIjLjOvnZSZ7e6CYmqLSA==" saltValue="kgxQRCnWglPF8SmbN2JSl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EA135"/>
  <sheetViews>
    <sheetView topLeftCell="A56" zoomScale="70" zoomScaleNormal="25" zoomScaleSheetLayoutView="70" workbookViewId="0">
      <selection activeCell="AK76" sqref="AK76:AO76"/>
    </sheetView>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375</v>
      </c>
      <c r="C7" s="737"/>
      <c r="D7" s="737"/>
      <c r="E7" s="737"/>
      <c r="F7" s="737"/>
      <c r="G7" s="737"/>
      <c r="H7" s="737"/>
      <c r="I7" s="737"/>
      <c r="J7" s="737"/>
      <c r="K7" s="737"/>
      <c r="L7" s="737"/>
      <c r="M7" s="737"/>
      <c r="N7" s="737"/>
      <c r="O7" s="737"/>
      <c r="P7" s="738"/>
      <c r="Q7" s="739">
        <v>5805</v>
      </c>
      <c r="R7" s="740"/>
      <c r="S7" s="740"/>
      <c r="T7" s="740"/>
      <c r="U7" s="740"/>
      <c r="V7" s="740">
        <v>5668</v>
      </c>
      <c r="W7" s="740"/>
      <c r="X7" s="740"/>
      <c r="Y7" s="740"/>
      <c r="Z7" s="740"/>
      <c r="AA7" s="740">
        <v>137</v>
      </c>
      <c r="AB7" s="740"/>
      <c r="AC7" s="740"/>
      <c r="AD7" s="740"/>
      <c r="AE7" s="741"/>
      <c r="AF7" s="742">
        <v>116</v>
      </c>
      <c r="AG7" s="743"/>
      <c r="AH7" s="743"/>
      <c r="AI7" s="743"/>
      <c r="AJ7" s="744"/>
      <c r="AK7" s="745">
        <v>1</v>
      </c>
      <c r="AL7" s="746"/>
      <c r="AM7" s="746"/>
      <c r="AN7" s="746"/>
      <c r="AO7" s="746"/>
      <c r="AP7" s="746">
        <v>4745</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5805</v>
      </c>
      <c r="R23" s="780"/>
      <c r="S23" s="780"/>
      <c r="T23" s="780"/>
      <c r="U23" s="780"/>
      <c r="V23" s="780">
        <v>5668</v>
      </c>
      <c r="W23" s="780"/>
      <c r="X23" s="780"/>
      <c r="Y23" s="780"/>
      <c r="Z23" s="780"/>
      <c r="AA23" s="780">
        <v>137</v>
      </c>
      <c r="AB23" s="780"/>
      <c r="AC23" s="780"/>
      <c r="AD23" s="780"/>
      <c r="AE23" s="781"/>
      <c r="AF23" s="782">
        <v>116</v>
      </c>
      <c r="AG23" s="780"/>
      <c r="AH23" s="780"/>
      <c r="AI23" s="780"/>
      <c r="AJ23" s="783"/>
      <c r="AK23" s="784"/>
      <c r="AL23" s="785"/>
      <c r="AM23" s="785"/>
      <c r="AN23" s="785"/>
      <c r="AO23" s="785"/>
      <c r="AP23" s="780">
        <v>4745</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690</v>
      </c>
      <c r="R28" s="810"/>
      <c r="S28" s="810"/>
      <c r="T28" s="810"/>
      <c r="U28" s="810"/>
      <c r="V28" s="810">
        <v>609</v>
      </c>
      <c r="W28" s="810"/>
      <c r="X28" s="810"/>
      <c r="Y28" s="810"/>
      <c r="Z28" s="810"/>
      <c r="AA28" s="810">
        <v>81</v>
      </c>
      <c r="AB28" s="810"/>
      <c r="AC28" s="810"/>
      <c r="AD28" s="810"/>
      <c r="AE28" s="811"/>
      <c r="AF28" s="812">
        <v>81</v>
      </c>
      <c r="AG28" s="810"/>
      <c r="AH28" s="810"/>
      <c r="AI28" s="810"/>
      <c r="AJ28" s="813"/>
      <c r="AK28" s="814">
        <v>50</v>
      </c>
      <c r="AL28" s="815"/>
      <c r="AM28" s="815"/>
      <c r="AN28" s="815"/>
      <c r="AO28" s="815"/>
      <c r="AP28" s="815" t="s">
        <v>547</v>
      </c>
      <c r="AQ28" s="815"/>
      <c r="AR28" s="815"/>
      <c r="AS28" s="815"/>
      <c r="AT28" s="815"/>
      <c r="AU28" s="815" t="s">
        <v>547</v>
      </c>
      <c r="AV28" s="815"/>
      <c r="AW28" s="815"/>
      <c r="AX28" s="815"/>
      <c r="AY28" s="815"/>
      <c r="AZ28" s="816" t="s">
        <v>547</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1037</v>
      </c>
      <c r="R29" s="771"/>
      <c r="S29" s="771"/>
      <c r="T29" s="771"/>
      <c r="U29" s="771"/>
      <c r="V29" s="771">
        <v>1004</v>
      </c>
      <c r="W29" s="771"/>
      <c r="X29" s="771"/>
      <c r="Y29" s="771"/>
      <c r="Z29" s="771"/>
      <c r="AA29" s="771">
        <v>33</v>
      </c>
      <c r="AB29" s="771"/>
      <c r="AC29" s="771"/>
      <c r="AD29" s="771"/>
      <c r="AE29" s="772"/>
      <c r="AF29" s="773">
        <v>33</v>
      </c>
      <c r="AG29" s="774"/>
      <c r="AH29" s="774"/>
      <c r="AI29" s="774"/>
      <c r="AJ29" s="775"/>
      <c r="AK29" s="821">
        <v>145</v>
      </c>
      <c r="AL29" s="817"/>
      <c r="AM29" s="817"/>
      <c r="AN29" s="817"/>
      <c r="AO29" s="817"/>
      <c r="AP29" s="817" t="s">
        <v>547</v>
      </c>
      <c r="AQ29" s="817"/>
      <c r="AR29" s="817"/>
      <c r="AS29" s="817"/>
      <c r="AT29" s="817"/>
      <c r="AU29" s="817" t="s">
        <v>547</v>
      </c>
      <c r="AV29" s="817"/>
      <c r="AW29" s="817"/>
      <c r="AX29" s="817"/>
      <c r="AY29" s="817"/>
      <c r="AZ29" s="818" t="s">
        <v>547</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3</v>
      </c>
      <c r="R30" s="771"/>
      <c r="S30" s="771"/>
      <c r="T30" s="771"/>
      <c r="U30" s="771"/>
      <c r="V30" s="771">
        <v>3</v>
      </c>
      <c r="W30" s="771"/>
      <c r="X30" s="771"/>
      <c r="Y30" s="771"/>
      <c r="Z30" s="771"/>
      <c r="AA30" s="771">
        <v>0</v>
      </c>
      <c r="AB30" s="771"/>
      <c r="AC30" s="771"/>
      <c r="AD30" s="771"/>
      <c r="AE30" s="772"/>
      <c r="AF30" s="773">
        <v>0</v>
      </c>
      <c r="AG30" s="774"/>
      <c r="AH30" s="774"/>
      <c r="AI30" s="774"/>
      <c r="AJ30" s="775"/>
      <c r="AK30" s="821" t="s">
        <v>547</v>
      </c>
      <c r="AL30" s="817"/>
      <c r="AM30" s="817"/>
      <c r="AN30" s="817"/>
      <c r="AO30" s="817"/>
      <c r="AP30" s="817" t="s">
        <v>547</v>
      </c>
      <c r="AQ30" s="817"/>
      <c r="AR30" s="817"/>
      <c r="AS30" s="817"/>
      <c r="AT30" s="817"/>
      <c r="AU30" s="817" t="s">
        <v>547</v>
      </c>
      <c r="AV30" s="817"/>
      <c r="AW30" s="817"/>
      <c r="AX30" s="817"/>
      <c r="AY30" s="817"/>
      <c r="AZ30" s="818" t="s">
        <v>547</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86</v>
      </c>
      <c r="R31" s="771"/>
      <c r="S31" s="771"/>
      <c r="T31" s="771"/>
      <c r="U31" s="771"/>
      <c r="V31" s="771">
        <v>85</v>
      </c>
      <c r="W31" s="771"/>
      <c r="X31" s="771"/>
      <c r="Y31" s="771"/>
      <c r="Z31" s="771"/>
      <c r="AA31" s="771">
        <v>1</v>
      </c>
      <c r="AB31" s="771"/>
      <c r="AC31" s="771"/>
      <c r="AD31" s="771"/>
      <c r="AE31" s="772"/>
      <c r="AF31" s="773">
        <v>1</v>
      </c>
      <c r="AG31" s="774"/>
      <c r="AH31" s="774"/>
      <c r="AI31" s="774"/>
      <c r="AJ31" s="775"/>
      <c r="AK31" s="821">
        <v>31</v>
      </c>
      <c r="AL31" s="817"/>
      <c r="AM31" s="817"/>
      <c r="AN31" s="817"/>
      <c r="AO31" s="817"/>
      <c r="AP31" s="817" t="s">
        <v>547</v>
      </c>
      <c r="AQ31" s="817"/>
      <c r="AR31" s="817"/>
      <c r="AS31" s="817"/>
      <c r="AT31" s="817"/>
      <c r="AU31" s="817" t="s">
        <v>547</v>
      </c>
      <c r="AV31" s="817"/>
      <c r="AW31" s="817"/>
      <c r="AX31" s="817"/>
      <c r="AY31" s="817"/>
      <c r="AZ31" s="818" t="s">
        <v>547</v>
      </c>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393</v>
      </c>
      <c r="C32" s="768"/>
      <c r="D32" s="768"/>
      <c r="E32" s="768"/>
      <c r="F32" s="768"/>
      <c r="G32" s="768"/>
      <c r="H32" s="768"/>
      <c r="I32" s="768"/>
      <c r="J32" s="768"/>
      <c r="K32" s="768"/>
      <c r="L32" s="768"/>
      <c r="M32" s="768"/>
      <c r="N32" s="768"/>
      <c r="O32" s="768"/>
      <c r="P32" s="769"/>
      <c r="Q32" s="770">
        <v>154</v>
      </c>
      <c r="R32" s="771"/>
      <c r="S32" s="771"/>
      <c r="T32" s="771"/>
      <c r="U32" s="771"/>
      <c r="V32" s="771">
        <v>124</v>
      </c>
      <c r="W32" s="771"/>
      <c r="X32" s="771"/>
      <c r="Y32" s="771"/>
      <c r="Z32" s="771"/>
      <c r="AA32" s="771">
        <v>30</v>
      </c>
      <c r="AB32" s="771"/>
      <c r="AC32" s="771"/>
      <c r="AD32" s="771"/>
      <c r="AE32" s="772"/>
      <c r="AF32" s="773">
        <v>376</v>
      </c>
      <c r="AG32" s="774"/>
      <c r="AH32" s="774"/>
      <c r="AI32" s="774"/>
      <c r="AJ32" s="775"/>
      <c r="AK32" s="821">
        <v>33</v>
      </c>
      <c r="AL32" s="817"/>
      <c r="AM32" s="817"/>
      <c r="AN32" s="817"/>
      <c r="AO32" s="817"/>
      <c r="AP32" s="817">
        <v>297</v>
      </c>
      <c r="AQ32" s="817"/>
      <c r="AR32" s="817"/>
      <c r="AS32" s="817"/>
      <c r="AT32" s="817"/>
      <c r="AU32" s="817">
        <v>119</v>
      </c>
      <c r="AV32" s="817"/>
      <c r="AW32" s="817"/>
      <c r="AX32" s="817"/>
      <c r="AY32" s="817"/>
      <c r="AZ32" s="818" t="s">
        <v>548</v>
      </c>
      <c r="BA32" s="818"/>
      <c r="BB32" s="818"/>
      <c r="BC32" s="818"/>
      <c r="BD32" s="818"/>
      <c r="BE32" s="819" t="s">
        <v>394</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t="s">
        <v>395</v>
      </c>
      <c r="C33" s="768"/>
      <c r="D33" s="768"/>
      <c r="E33" s="768"/>
      <c r="F33" s="768"/>
      <c r="G33" s="768"/>
      <c r="H33" s="768"/>
      <c r="I33" s="768"/>
      <c r="J33" s="768"/>
      <c r="K33" s="768"/>
      <c r="L33" s="768"/>
      <c r="M33" s="768"/>
      <c r="N33" s="768"/>
      <c r="O33" s="768"/>
      <c r="P33" s="769"/>
      <c r="Q33" s="770">
        <v>107</v>
      </c>
      <c r="R33" s="771"/>
      <c r="S33" s="771"/>
      <c r="T33" s="771"/>
      <c r="U33" s="771"/>
      <c r="V33" s="771">
        <v>97</v>
      </c>
      <c r="W33" s="771"/>
      <c r="X33" s="771"/>
      <c r="Y33" s="771"/>
      <c r="Z33" s="771"/>
      <c r="AA33" s="771">
        <v>10</v>
      </c>
      <c r="AB33" s="771"/>
      <c r="AC33" s="771"/>
      <c r="AD33" s="771"/>
      <c r="AE33" s="772"/>
      <c r="AF33" s="773">
        <v>133</v>
      </c>
      <c r="AG33" s="774"/>
      <c r="AH33" s="774"/>
      <c r="AI33" s="774"/>
      <c r="AJ33" s="775"/>
      <c r="AK33" s="821">
        <v>25</v>
      </c>
      <c r="AL33" s="817"/>
      <c r="AM33" s="817"/>
      <c r="AN33" s="817"/>
      <c r="AO33" s="817"/>
      <c r="AP33" s="817">
        <v>223</v>
      </c>
      <c r="AQ33" s="817"/>
      <c r="AR33" s="817"/>
      <c r="AS33" s="817"/>
      <c r="AT33" s="817"/>
      <c r="AU33" s="817">
        <v>147</v>
      </c>
      <c r="AV33" s="817"/>
      <c r="AW33" s="817"/>
      <c r="AX33" s="817"/>
      <c r="AY33" s="817"/>
      <c r="AZ33" s="818" t="s">
        <v>548</v>
      </c>
      <c r="BA33" s="818"/>
      <c r="BB33" s="818"/>
      <c r="BC33" s="818"/>
      <c r="BD33" s="818"/>
      <c r="BE33" s="819" t="s">
        <v>394</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396</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397</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622</v>
      </c>
      <c r="AG63" s="831"/>
      <c r="AH63" s="831"/>
      <c r="AI63" s="831"/>
      <c r="AJ63" s="832"/>
      <c r="AK63" s="833"/>
      <c r="AL63" s="828"/>
      <c r="AM63" s="828"/>
      <c r="AN63" s="828"/>
      <c r="AO63" s="828"/>
      <c r="AP63" s="831">
        <f>SUM(AP28:AT33)</f>
        <v>520</v>
      </c>
      <c r="AQ63" s="831"/>
      <c r="AR63" s="831"/>
      <c r="AS63" s="831"/>
      <c r="AT63" s="831"/>
      <c r="AU63" s="831">
        <f>SUM(AU28:AY33)</f>
        <v>266</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399</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400</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549</v>
      </c>
      <c r="C68" s="857"/>
      <c r="D68" s="857"/>
      <c r="E68" s="857"/>
      <c r="F68" s="857"/>
      <c r="G68" s="857"/>
      <c r="H68" s="857"/>
      <c r="I68" s="857"/>
      <c r="J68" s="857"/>
      <c r="K68" s="857"/>
      <c r="L68" s="857"/>
      <c r="M68" s="857"/>
      <c r="N68" s="857"/>
      <c r="O68" s="857"/>
      <c r="P68" s="858"/>
      <c r="Q68" s="859">
        <v>9448</v>
      </c>
      <c r="R68" s="853"/>
      <c r="S68" s="853"/>
      <c r="T68" s="853"/>
      <c r="U68" s="853"/>
      <c r="V68" s="853">
        <v>7971</v>
      </c>
      <c r="W68" s="853"/>
      <c r="X68" s="853"/>
      <c r="Y68" s="853"/>
      <c r="Z68" s="853"/>
      <c r="AA68" s="853">
        <v>1477</v>
      </c>
      <c r="AB68" s="853"/>
      <c r="AC68" s="853"/>
      <c r="AD68" s="853"/>
      <c r="AE68" s="853"/>
      <c r="AF68" s="853">
        <v>1477</v>
      </c>
      <c r="AG68" s="853"/>
      <c r="AH68" s="853"/>
      <c r="AI68" s="853"/>
      <c r="AJ68" s="853"/>
      <c r="AK68" s="853">
        <v>199</v>
      </c>
      <c r="AL68" s="853"/>
      <c r="AM68" s="853"/>
      <c r="AN68" s="853"/>
      <c r="AO68" s="853"/>
      <c r="AP68" s="853" t="s">
        <v>548</v>
      </c>
      <c r="AQ68" s="853"/>
      <c r="AR68" s="853"/>
      <c r="AS68" s="853"/>
      <c r="AT68" s="853"/>
      <c r="AU68" s="853" t="s">
        <v>548</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550</v>
      </c>
      <c r="C69" s="861"/>
      <c r="D69" s="861"/>
      <c r="E69" s="861"/>
      <c r="F69" s="861"/>
      <c r="G69" s="861"/>
      <c r="H69" s="861"/>
      <c r="I69" s="861"/>
      <c r="J69" s="861"/>
      <c r="K69" s="861"/>
      <c r="L69" s="861"/>
      <c r="M69" s="861"/>
      <c r="N69" s="861"/>
      <c r="O69" s="861"/>
      <c r="P69" s="862"/>
      <c r="Q69" s="863">
        <v>82</v>
      </c>
      <c r="R69" s="817"/>
      <c r="S69" s="817"/>
      <c r="T69" s="817"/>
      <c r="U69" s="817"/>
      <c r="V69" s="817">
        <v>76</v>
      </c>
      <c r="W69" s="817"/>
      <c r="X69" s="817"/>
      <c r="Y69" s="817"/>
      <c r="Z69" s="817"/>
      <c r="AA69" s="817">
        <v>6</v>
      </c>
      <c r="AB69" s="817"/>
      <c r="AC69" s="817"/>
      <c r="AD69" s="817"/>
      <c r="AE69" s="817"/>
      <c r="AF69" s="817">
        <v>6</v>
      </c>
      <c r="AG69" s="817"/>
      <c r="AH69" s="817"/>
      <c r="AI69" s="817"/>
      <c r="AJ69" s="817"/>
      <c r="AK69" s="817">
        <v>20</v>
      </c>
      <c r="AL69" s="817"/>
      <c r="AM69" s="817"/>
      <c r="AN69" s="817"/>
      <c r="AO69" s="817"/>
      <c r="AP69" s="817" t="s">
        <v>548</v>
      </c>
      <c r="AQ69" s="817"/>
      <c r="AR69" s="817"/>
      <c r="AS69" s="817"/>
      <c r="AT69" s="817"/>
      <c r="AU69" s="817" t="s">
        <v>548</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551</v>
      </c>
      <c r="C70" s="861"/>
      <c r="D70" s="861"/>
      <c r="E70" s="861"/>
      <c r="F70" s="861"/>
      <c r="G70" s="861"/>
      <c r="H70" s="861"/>
      <c r="I70" s="861"/>
      <c r="J70" s="861"/>
      <c r="K70" s="861"/>
      <c r="L70" s="861"/>
      <c r="M70" s="861"/>
      <c r="N70" s="861"/>
      <c r="O70" s="861"/>
      <c r="P70" s="862"/>
      <c r="Q70" s="863">
        <v>338</v>
      </c>
      <c r="R70" s="817"/>
      <c r="S70" s="817"/>
      <c r="T70" s="817"/>
      <c r="U70" s="817"/>
      <c r="V70" s="817">
        <v>325</v>
      </c>
      <c r="W70" s="817"/>
      <c r="X70" s="817"/>
      <c r="Y70" s="817"/>
      <c r="Z70" s="817"/>
      <c r="AA70" s="817">
        <v>13</v>
      </c>
      <c r="AB70" s="817"/>
      <c r="AC70" s="817"/>
      <c r="AD70" s="817"/>
      <c r="AE70" s="817"/>
      <c r="AF70" s="817">
        <v>13</v>
      </c>
      <c r="AG70" s="817"/>
      <c r="AH70" s="817"/>
      <c r="AI70" s="817"/>
      <c r="AJ70" s="817"/>
      <c r="AK70" s="817" t="s">
        <v>548</v>
      </c>
      <c r="AL70" s="817"/>
      <c r="AM70" s="817"/>
      <c r="AN70" s="817"/>
      <c r="AO70" s="817"/>
      <c r="AP70" s="817">
        <v>184</v>
      </c>
      <c r="AQ70" s="817"/>
      <c r="AR70" s="817"/>
      <c r="AS70" s="817"/>
      <c r="AT70" s="817"/>
      <c r="AU70" s="817">
        <v>14</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552</v>
      </c>
      <c r="C71" s="861"/>
      <c r="D71" s="861"/>
      <c r="E71" s="861"/>
      <c r="F71" s="861"/>
      <c r="G71" s="861"/>
      <c r="H71" s="861"/>
      <c r="I71" s="861"/>
      <c r="J71" s="861"/>
      <c r="K71" s="861"/>
      <c r="L71" s="861"/>
      <c r="M71" s="861"/>
      <c r="N71" s="861"/>
      <c r="O71" s="861"/>
      <c r="P71" s="862"/>
      <c r="Q71" s="863">
        <v>5</v>
      </c>
      <c r="R71" s="817"/>
      <c r="S71" s="817"/>
      <c r="T71" s="817"/>
      <c r="U71" s="817"/>
      <c r="V71" s="817">
        <v>1</v>
      </c>
      <c r="W71" s="817"/>
      <c r="X71" s="817"/>
      <c r="Y71" s="817"/>
      <c r="Z71" s="817"/>
      <c r="AA71" s="817">
        <v>4</v>
      </c>
      <c r="AB71" s="817"/>
      <c r="AC71" s="817"/>
      <c r="AD71" s="817"/>
      <c r="AE71" s="817"/>
      <c r="AF71" s="817">
        <v>4</v>
      </c>
      <c r="AG71" s="817"/>
      <c r="AH71" s="817"/>
      <c r="AI71" s="817"/>
      <c r="AJ71" s="817"/>
      <c r="AK71" s="817" t="s">
        <v>548</v>
      </c>
      <c r="AL71" s="817"/>
      <c r="AM71" s="817"/>
      <c r="AN71" s="817"/>
      <c r="AO71" s="817"/>
      <c r="AP71" s="817" t="s">
        <v>548</v>
      </c>
      <c r="AQ71" s="817"/>
      <c r="AR71" s="817"/>
      <c r="AS71" s="817"/>
      <c r="AT71" s="817"/>
      <c r="AU71" s="817" t="s">
        <v>548</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553</v>
      </c>
      <c r="C72" s="861"/>
      <c r="D72" s="861"/>
      <c r="E72" s="861"/>
      <c r="F72" s="861"/>
      <c r="G72" s="861"/>
      <c r="H72" s="861"/>
      <c r="I72" s="861"/>
      <c r="J72" s="861"/>
      <c r="K72" s="861"/>
      <c r="L72" s="861"/>
      <c r="M72" s="861"/>
      <c r="N72" s="861"/>
      <c r="O72" s="861"/>
      <c r="P72" s="862"/>
      <c r="Q72" s="863">
        <v>1394</v>
      </c>
      <c r="R72" s="817"/>
      <c r="S72" s="817"/>
      <c r="T72" s="817"/>
      <c r="U72" s="817"/>
      <c r="V72" s="817">
        <v>1377</v>
      </c>
      <c r="W72" s="817"/>
      <c r="X72" s="817"/>
      <c r="Y72" s="817"/>
      <c r="Z72" s="817"/>
      <c r="AA72" s="817">
        <v>19</v>
      </c>
      <c r="AB72" s="817"/>
      <c r="AC72" s="817"/>
      <c r="AD72" s="817"/>
      <c r="AE72" s="817"/>
      <c r="AF72" s="817">
        <v>19</v>
      </c>
      <c r="AG72" s="817"/>
      <c r="AH72" s="817"/>
      <c r="AI72" s="817"/>
      <c r="AJ72" s="817"/>
      <c r="AK72" s="817" t="s">
        <v>548</v>
      </c>
      <c r="AL72" s="817"/>
      <c r="AM72" s="817"/>
      <c r="AN72" s="817"/>
      <c r="AO72" s="817"/>
      <c r="AP72" s="817">
        <v>182</v>
      </c>
      <c r="AQ72" s="817"/>
      <c r="AR72" s="817"/>
      <c r="AS72" s="817"/>
      <c r="AT72" s="817"/>
      <c r="AU72" s="817">
        <v>18</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554</v>
      </c>
      <c r="C73" s="861"/>
      <c r="D73" s="861"/>
      <c r="E73" s="861"/>
      <c r="F73" s="861"/>
      <c r="G73" s="861"/>
      <c r="H73" s="861"/>
      <c r="I73" s="861"/>
      <c r="J73" s="861"/>
      <c r="K73" s="861"/>
      <c r="L73" s="861"/>
      <c r="M73" s="861"/>
      <c r="N73" s="861"/>
      <c r="O73" s="861"/>
      <c r="P73" s="862"/>
      <c r="Q73" s="863">
        <v>231</v>
      </c>
      <c r="R73" s="817"/>
      <c r="S73" s="817"/>
      <c r="T73" s="817"/>
      <c r="U73" s="817"/>
      <c r="V73" s="817">
        <v>213</v>
      </c>
      <c r="W73" s="817"/>
      <c r="X73" s="817"/>
      <c r="Y73" s="817"/>
      <c r="Z73" s="817"/>
      <c r="AA73" s="817">
        <v>18</v>
      </c>
      <c r="AB73" s="817"/>
      <c r="AC73" s="817"/>
      <c r="AD73" s="817"/>
      <c r="AE73" s="817"/>
      <c r="AF73" s="817">
        <v>16</v>
      </c>
      <c r="AG73" s="817"/>
      <c r="AH73" s="817"/>
      <c r="AI73" s="817"/>
      <c r="AJ73" s="817"/>
      <c r="AK73" s="817" t="s">
        <v>548</v>
      </c>
      <c r="AL73" s="817"/>
      <c r="AM73" s="817"/>
      <c r="AN73" s="817"/>
      <c r="AO73" s="817"/>
      <c r="AP73" s="817">
        <v>65</v>
      </c>
      <c r="AQ73" s="817"/>
      <c r="AR73" s="817"/>
      <c r="AS73" s="817"/>
      <c r="AT73" s="817"/>
      <c r="AU73" s="817">
        <v>7</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555</v>
      </c>
      <c r="C74" s="861"/>
      <c r="D74" s="861"/>
      <c r="E74" s="861"/>
      <c r="F74" s="861"/>
      <c r="G74" s="861"/>
      <c r="H74" s="861"/>
      <c r="I74" s="861"/>
      <c r="J74" s="861"/>
      <c r="K74" s="861"/>
      <c r="L74" s="861"/>
      <c r="M74" s="861"/>
      <c r="N74" s="861"/>
      <c r="O74" s="861"/>
      <c r="P74" s="862"/>
      <c r="Q74" s="863">
        <v>1473</v>
      </c>
      <c r="R74" s="817"/>
      <c r="S74" s="817"/>
      <c r="T74" s="817"/>
      <c r="U74" s="817"/>
      <c r="V74" s="817">
        <v>1453</v>
      </c>
      <c r="W74" s="817"/>
      <c r="X74" s="817"/>
      <c r="Y74" s="817"/>
      <c r="Z74" s="817"/>
      <c r="AA74" s="817">
        <v>20</v>
      </c>
      <c r="AB74" s="817"/>
      <c r="AC74" s="817"/>
      <c r="AD74" s="817"/>
      <c r="AE74" s="817"/>
      <c r="AF74" s="817">
        <v>20</v>
      </c>
      <c r="AG74" s="817"/>
      <c r="AH74" s="817"/>
      <c r="AI74" s="817"/>
      <c r="AJ74" s="817"/>
      <c r="AK74" s="817" t="s">
        <v>548</v>
      </c>
      <c r="AL74" s="817"/>
      <c r="AM74" s="817"/>
      <c r="AN74" s="817"/>
      <c r="AO74" s="817"/>
      <c r="AP74" s="817">
        <v>304</v>
      </c>
      <c r="AQ74" s="817"/>
      <c r="AR74" s="817"/>
      <c r="AS74" s="817"/>
      <c r="AT74" s="817"/>
      <c r="AU74" s="817">
        <v>14</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556</v>
      </c>
      <c r="C75" s="861"/>
      <c r="D75" s="861"/>
      <c r="E75" s="861"/>
      <c r="F75" s="861"/>
      <c r="G75" s="861"/>
      <c r="H75" s="861"/>
      <c r="I75" s="861"/>
      <c r="J75" s="861"/>
      <c r="K75" s="861"/>
      <c r="L75" s="861"/>
      <c r="M75" s="861"/>
      <c r="N75" s="861"/>
      <c r="O75" s="861"/>
      <c r="P75" s="862"/>
      <c r="Q75" s="864">
        <v>229</v>
      </c>
      <c r="R75" s="865"/>
      <c r="S75" s="865"/>
      <c r="T75" s="865"/>
      <c r="U75" s="821"/>
      <c r="V75" s="866">
        <v>223</v>
      </c>
      <c r="W75" s="865"/>
      <c r="X75" s="865"/>
      <c r="Y75" s="865"/>
      <c r="Z75" s="821"/>
      <c r="AA75" s="866">
        <v>6</v>
      </c>
      <c r="AB75" s="865"/>
      <c r="AC75" s="865"/>
      <c r="AD75" s="865"/>
      <c r="AE75" s="821"/>
      <c r="AF75" s="866">
        <v>6</v>
      </c>
      <c r="AG75" s="865"/>
      <c r="AH75" s="865"/>
      <c r="AI75" s="865"/>
      <c r="AJ75" s="821"/>
      <c r="AK75" s="866">
        <v>12</v>
      </c>
      <c r="AL75" s="865"/>
      <c r="AM75" s="865"/>
      <c r="AN75" s="865"/>
      <c r="AO75" s="821"/>
      <c r="AP75" s="866" t="s">
        <v>548</v>
      </c>
      <c r="AQ75" s="865"/>
      <c r="AR75" s="865"/>
      <c r="AS75" s="865"/>
      <c r="AT75" s="821"/>
      <c r="AU75" s="866" t="s">
        <v>548</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t="s">
        <v>557</v>
      </c>
      <c r="C76" s="861"/>
      <c r="D76" s="861"/>
      <c r="E76" s="861"/>
      <c r="F76" s="861"/>
      <c r="G76" s="861"/>
      <c r="H76" s="861"/>
      <c r="I76" s="861"/>
      <c r="J76" s="861"/>
      <c r="K76" s="861"/>
      <c r="L76" s="861"/>
      <c r="M76" s="861"/>
      <c r="N76" s="861"/>
      <c r="O76" s="861"/>
      <c r="P76" s="862"/>
      <c r="Q76" s="864">
        <v>171510</v>
      </c>
      <c r="R76" s="865"/>
      <c r="S76" s="865"/>
      <c r="T76" s="865"/>
      <c r="U76" s="821"/>
      <c r="V76" s="866">
        <v>169101</v>
      </c>
      <c r="W76" s="865"/>
      <c r="X76" s="865"/>
      <c r="Y76" s="865"/>
      <c r="Z76" s="821"/>
      <c r="AA76" s="866">
        <v>2409</v>
      </c>
      <c r="AB76" s="865"/>
      <c r="AC76" s="865"/>
      <c r="AD76" s="865"/>
      <c r="AE76" s="821"/>
      <c r="AF76" s="866">
        <v>2409</v>
      </c>
      <c r="AG76" s="865"/>
      <c r="AH76" s="865"/>
      <c r="AI76" s="865"/>
      <c r="AJ76" s="821"/>
      <c r="AK76" s="866" t="s">
        <v>548</v>
      </c>
      <c r="AL76" s="865"/>
      <c r="AM76" s="865"/>
      <c r="AN76" s="865"/>
      <c r="AO76" s="821"/>
      <c r="AP76" s="866" t="s">
        <v>548</v>
      </c>
      <c r="AQ76" s="865"/>
      <c r="AR76" s="865"/>
      <c r="AS76" s="865"/>
      <c r="AT76" s="821"/>
      <c r="AU76" s="866" t="s">
        <v>548</v>
      </c>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401</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f>SUM(AF68:AJ76)</f>
        <v>3970</v>
      </c>
      <c r="AG88" s="831"/>
      <c r="AH88" s="831"/>
      <c r="AI88" s="831"/>
      <c r="AJ88" s="831"/>
      <c r="AK88" s="828"/>
      <c r="AL88" s="828"/>
      <c r="AM88" s="828"/>
      <c r="AN88" s="828"/>
      <c r="AO88" s="828"/>
      <c r="AP88" s="831">
        <f>SUM(AP68:AT76)</f>
        <v>735</v>
      </c>
      <c r="AQ88" s="831"/>
      <c r="AR88" s="831"/>
      <c r="AS88" s="831"/>
      <c r="AT88" s="831"/>
      <c r="AU88" s="831">
        <f>SUM(AU68:AY76)</f>
        <v>53</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402</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403</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404</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407</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408</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409</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410</v>
      </c>
      <c r="AB109" s="880"/>
      <c r="AC109" s="880"/>
      <c r="AD109" s="880"/>
      <c r="AE109" s="881"/>
      <c r="AF109" s="879" t="s">
        <v>411</v>
      </c>
      <c r="AG109" s="880"/>
      <c r="AH109" s="880"/>
      <c r="AI109" s="880"/>
      <c r="AJ109" s="881"/>
      <c r="AK109" s="879" t="s">
        <v>295</v>
      </c>
      <c r="AL109" s="880"/>
      <c r="AM109" s="880"/>
      <c r="AN109" s="880"/>
      <c r="AO109" s="881"/>
      <c r="AP109" s="879" t="s">
        <v>412</v>
      </c>
      <c r="AQ109" s="880"/>
      <c r="AR109" s="880"/>
      <c r="AS109" s="880"/>
      <c r="AT109" s="882"/>
      <c r="AU109" s="899" t="s">
        <v>409</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410</v>
      </c>
      <c r="BR109" s="880"/>
      <c r="BS109" s="880"/>
      <c r="BT109" s="880"/>
      <c r="BU109" s="881"/>
      <c r="BV109" s="879" t="s">
        <v>411</v>
      </c>
      <c r="BW109" s="880"/>
      <c r="BX109" s="880"/>
      <c r="BY109" s="880"/>
      <c r="BZ109" s="881"/>
      <c r="CA109" s="879" t="s">
        <v>295</v>
      </c>
      <c r="CB109" s="880"/>
      <c r="CC109" s="880"/>
      <c r="CD109" s="880"/>
      <c r="CE109" s="881"/>
      <c r="CF109" s="900" t="s">
        <v>412</v>
      </c>
      <c r="CG109" s="900"/>
      <c r="CH109" s="900"/>
      <c r="CI109" s="900"/>
      <c r="CJ109" s="900"/>
      <c r="CK109" s="879" t="s">
        <v>413</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410</v>
      </c>
      <c r="DH109" s="880"/>
      <c r="DI109" s="880"/>
      <c r="DJ109" s="880"/>
      <c r="DK109" s="881"/>
      <c r="DL109" s="879" t="s">
        <v>411</v>
      </c>
      <c r="DM109" s="880"/>
      <c r="DN109" s="880"/>
      <c r="DO109" s="880"/>
      <c r="DP109" s="881"/>
      <c r="DQ109" s="879" t="s">
        <v>295</v>
      </c>
      <c r="DR109" s="880"/>
      <c r="DS109" s="880"/>
      <c r="DT109" s="880"/>
      <c r="DU109" s="881"/>
      <c r="DV109" s="879" t="s">
        <v>412</v>
      </c>
      <c r="DW109" s="880"/>
      <c r="DX109" s="880"/>
      <c r="DY109" s="880"/>
      <c r="DZ109" s="882"/>
    </row>
    <row r="110" spans="1:131" s="212" customFormat="1" ht="26.25" customHeight="1" x14ac:dyDescent="0.2">
      <c r="A110" s="883" t="s">
        <v>414</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670964</v>
      </c>
      <c r="AB110" s="887"/>
      <c r="AC110" s="887"/>
      <c r="AD110" s="887"/>
      <c r="AE110" s="888"/>
      <c r="AF110" s="889">
        <v>670444</v>
      </c>
      <c r="AG110" s="887"/>
      <c r="AH110" s="887"/>
      <c r="AI110" s="887"/>
      <c r="AJ110" s="888"/>
      <c r="AK110" s="889">
        <v>686637</v>
      </c>
      <c r="AL110" s="887"/>
      <c r="AM110" s="887"/>
      <c r="AN110" s="887"/>
      <c r="AO110" s="888"/>
      <c r="AP110" s="890">
        <v>22.8</v>
      </c>
      <c r="AQ110" s="891"/>
      <c r="AR110" s="891"/>
      <c r="AS110" s="891"/>
      <c r="AT110" s="892"/>
      <c r="AU110" s="893" t="s">
        <v>69</v>
      </c>
      <c r="AV110" s="894"/>
      <c r="AW110" s="894"/>
      <c r="AX110" s="894"/>
      <c r="AY110" s="894"/>
      <c r="AZ110" s="916" t="s">
        <v>415</v>
      </c>
      <c r="BA110" s="884"/>
      <c r="BB110" s="884"/>
      <c r="BC110" s="884"/>
      <c r="BD110" s="884"/>
      <c r="BE110" s="884"/>
      <c r="BF110" s="884"/>
      <c r="BG110" s="884"/>
      <c r="BH110" s="884"/>
      <c r="BI110" s="884"/>
      <c r="BJ110" s="884"/>
      <c r="BK110" s="884"/>
      <c r="BL110" s="884"/>
      <c r="BM110" s="884"/>
      <c r="BN110" s="884"/>
      <c r="BO110" s="884"/>
      <c r="BP110" s="885"/>
      <c r="BQ110" s="917">
        <v>5203258</v>
      </c>
      <c r="BR110" s="918"/>
      <c r="BS110" s="918"/>
      <c r="BT110" s="918"/>
      <c r="BU110" s="918"/>
      <c r="BV110" s="918">
        <v>4991468</v>
      </c>
      <c r="BW110" s="918"/>
      <c r="BX110" s="918"/>
      <c r="BY110" s="918"/>
      <c r="BZ110" s="918"/>
      <c r="CA110" s="918">
        <v>4745108</v>
      </c>
      <c r="CB110" s="918"/>
      <c r="CC110" s="918"/>
      <c r="CD110" s="918"/>
      <c r="CE110" s="918"/>
      <c r="CF110" s="931">
        <v>157.80000000000001</v>
      </c>
      <c r="CG110" s="932"/>
      <c r="CH110" s="932"/>
      <c r="CI110" s="932"/>
      <c r="CJ110" s="932"/>
      <c r="CK110" s="933" t="s">
        <v>416</v>
      </c>
      <c r="CL110" s="934"/>
      <c r="CM110" s="916" t="s">
        <v>417</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418</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419</v>
      </c>
      <c r="BA111" s="910"/>
      <c r="BB111" s="910"/>
      <c r="BC111" s="910"/>
      <c r="BD111" s="910"/>
      <c r="BE111" s="910"/>
      <c r="BF111" s="910"/>
      <c r="BG111" s="910"/>
      <c r="BH111" s="910"/>
      <c r="BI111" s="910"/>
      <c r="BJ111" s="910"/>
      <c r="BK111" s="910"/>
      <c r="BL111" s="910"/>
      <c r="BM111" s="910"/>
      <c r="BN111" s="910"/>
      <c r="BO111" s="910"/>
      <c r="BP111" s="911"/>
      <c r="BQ111" s="912">
        <v>1</v>
      </c>
      <c r="BR111" s="913"/>
      <c r="BS111" s="913"/>
      <c r="BT111" s="913"/>
      <c r="BU111" s="913"/>
      <c r="BV111" s="913">
        <v>98</v>
      </c>
      <c r="BW111" s="913"/>
      <c r="BX111" s="913"/>
      <c r="BY111" s="913"/>
      <c r="BZ111" s="913"/>
      <c r="CA111" s="913">
        <v>1151</v>
      </c>
      <c r="CB111" s="913"/>
      <c r="CC111" s="913"/>
      <c r="CD111" s="913"/>
      <c r="CE111" s="913"/>
      <c r="CF111" s="907">
        <v>0</v>
      </c>
      <c r="CG111" s="908"/>
      <c r="CH111" s="908"/>
      <c r="CI111" s="908"/>
      <c r="CJ111" s="908"/>
      <c r="CK111" s="935"/>
      <c r="CL111" s="936"/>
      <c r="CM111" s="909" t="s">
        <v>420</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421</v>
      </c>
      <c r="B112" s="940"/>
      <c r="C112" s="910" t="s">
        <v>422</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423</v>
      </c>
      <c r="BA112" s="910"/>
      <c r="BB112" s="910"/>
      <c r="BC112" s="910"/>
      <c r="BD112" s="910"/>
      <c r="BE112" s="910"/>
      <c r="BF112" s="910"/>
      <c r="BG112" s="910"/>
      <c r="BH112" s="910"/>
      <c r="BI112" s="910"/>
      <c r="BJ112" s="910"/>
      <c r="BK112" s="910"/>
      <c r="BL112" s="910"/>
      <c r="BM112" s="910"/>
      <c r="BN112" s="910"/>
      <c r="BO112" s="910"/>
      <c r="BP112" s="911"/>
      <c r="BQ112" s="912">
        <v>489334</v>
      </c>
      <c r="BR112" s="913"/>
      <c r="BS112" s="913"/>
      <c r="BT112" s="913"/>
      <c r="BU112" s="913"/>
      <c r="BV112" s="913">
        <v>340667</v>
      </c>
      <c r="BW112" s="913"/>
      <c r="BX112" s="913"/>
      <c r="BY112" s="913"/>
      <c r="BZ112" s="913"/>
      <c r="CA112" s="913">
        <v>266418</v>
      </c>
      <c r="CB112" s="913"/>
      <c r="CC112" s="913"/>
      <c r="CD112" s="913"/>
      <c r="CE112" s="913"/>
      <c r="CF112" s="907">
        <v>8.9</v>
      </c>
      <c r="CG112" s="908"/>
      <c r="CH112" s="908"/>
      <c r="CI112" s="908"/>
      <c r="CJ112" s="908"/>
      <c r="CK112" s="935"/>
      <c r="CL112" s="936"/>
      <c r="CM112" s="909" t="s">
        <v>424</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425</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63996</v>
      </c>
      <c r="AB113" s="925"/>
      <c r="AC113" s="925"/>
      <c r="AD113" s="925"/>
      <c r="AE113" s="926"/>
      <c r="AF113" s="927">
        <v>66182</v>
      </c>
      <c r="AG113" s="925"/>
      <c r="AH113" s="925"/>
      <c r="AI113" s="925"/>
      <c r="AJ113" s="926"/>
      <c r="AK113" s="927">
        <v>57481</v>
      </c>
      <c r="AL113" s="925"/>
      <c r="AM113" s="925"/>
      <c r="AN113" s="925"/>
      <c r="AO113" s="926"/>
      <c r="AP113" s="928">
        <v>1.9</v>
      </c>
      <c r="AQ113" s="929"/>
      <c r="AR113" s="929"/>
      <c r="AS113" s="929"/>
      <c r="AT113" s="930"/>
      <c r="AU113" s="895"/>
      <c r="AV113" s="896"/>
      <c r="AW113" s="896"/>
      <c r="AX113" s="896"/>
      <c r="AY113" s="896"/>
      <c r="AZ113" s="909" t="s">
        <v>426</v>
      </c>
      <c r="BA113" s="910"/>
      <c r="BB113" s="910"/>
      <c r="BC113" s="910"/>
      <c r="BD113" s="910"/>
      <c r="BE113" s="910"/>
      <c r="BF113" s="910"/>
      <c r="BG113" s="910"/>
      <c r="BH113" s="910"/>
      <c r="BI113" s="910"/>
      <c r="BJ113" s="910"/>
      <c r="BK113" s="910"/>
      <c r="BL113" s="910"/>
      <c r="BM113" s="910"/>
      <c r="BN113" s="910"/>
      <c r="BO113" s="910"/>
      <c r="BP113" s="911"/>
      <c r="BQ113" s="912">
        <v>98681</v>
      </c>
      <c r="BR113" s="913"/>
      <c r="BS113" s="913"/>
      <c r="BT113" s="913"/>
      <c r="BU113" s="913"/>
      <c r="BV113" s="913">
        <v>73127</v>
      </c>
      <c r="BW113" s="913"/>
      <c r="BX113" s="913"/>
      <c r="BY113" s="913"/>
      <c r="BZ113" s="913"/>
      <c r="CA113" s="913">
        <v>52738</v>
      </c>
      <c r="CB113" s="913"/>
      <c r="CC113" s="913"/>
      <c r="CD113" s="913"/>
      <c r="CE113" s="913"/>
      <c r="CF113" s="907">
        <v>1.8</v>
      </c>
      <c r="CG113" s="908"/>
      <c r="CH113" s="908"/>
      <c r="CI113" s="908"/>
      <c r="CJ113" s="908"/>
      <c r="CK113" s="935"/>
      <c r="CL113" s="936"/>
      <c r="CM113" s="909" t="s">
        <v>427</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428</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25371</v>
      </c>
      <c r="AB114" s="946"/>
      <c r="AC114" s="946"/>
      <c r="AD114" s="946"/>
      <c r="AE114" s="947"/>
      <c r="AF114" s="948">
        <v>26235</v>
      </c>
      <c r="AG114" s="946"/>
      <c r="AH114" s="946"/>
      <c r="AI114" s="946"/>
      <c r="AJ114" s="947"/>
      <c r="AK114" s="948">
        <v>25079</v>
      </c>
      <c r="AL114" s="946"/>
      <c r="AM114" s="946"/>
      <c r="AN114" s="946"/>
      <c r="AO114" s="947"/>
      <c r="AP114" s="949">
        <v>0.8</v>
      </c>
      <c r="AQ114" s="950"/>
      <c r="AR114" s="950"/>
      <c r="AS114" s="950"/>
      <c r="AT114" s="951"/>
      <c r="AU114" s="895"/>
      <c r="AV114" s="896"/>
      <c r="AW114" s="896"/>
      <c r="AX114" s="896"/>
      <c r="AY114" s="896"/>
      <c r="AZ114" s="909" t="s">
        <v>429</v>
      </c>
      <c r="BA114" s="910"/>
      <c r="BB114" s="910"/>
      <c r="BC114" s="910"/>
      <c r="BD114" s="910"/>
      <c r="BE114" s="910"/>
      <c r="BF114" s="910"/>
      <c r="BG114" s="910"/>
      <c r="BH114" s="910"/>
      <c r="BI114" s="910"/>
      <c r="BJ114" s="910"/>
      <c r="BK114" s="910"/>
      <c r="BL114" s="910"/>
      <c r="BM114" s="910"/>
      <c r="BN114" s="910"/>
      <c r="BO114" s="910"/>
      <c r="BP114" s="911"/>
      <c r="BQ114" s="912">
        <v>754971</v>
      </c>
      <c r="BR114" s="913"/>
      <c r="BS114" s="913"/>
      <c r="BT114" s="913"/>
      <c r="BU114" s="913"/>
      <c r="BV114" s="913">
        <v>725769</v>
      </c>
      <c r="BW114" s="913"/>
      <c r="BX114" s="913"/>
      <c r="BY114" s="913"/>
      <c r="BZ114" s="913"/>
      <c r="CA114" s="913">
        <v>705844</v>
      </c>
      <c r="CB114" s="913"/>
      <c r="CC114" s="913"/>
      <c r="CD114" s="913"/>
      <c r="CE114" s="913"/>
      <c r="CF114" s="907">
        <v>23.5</v>
      </c>
      <c r="CG114" s="908"/>
      <c r="CH114" s="908"/>
      <c r="CI114" s="908"/>
      <c r="CJ114" s="908"/>
      <c r="CK114" s="935"/>
      <c r="CL114" s="936"/>
      <c r="CM114" s="909" t="s">
        <v>430</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431</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1147</v>
      </c>
      <c r="AB115" s="925"/>
      <c r="AC115" s="925"/>
      <c r="AD115" s="925"/>
      <c r="AE115" s="926"/>
      <c r="AF115" s="927">
        <v>1118</v>
      </c>
      <c r="AG115" s="925"/>
      <c r="AH115" s="925"/>
      <c r="AI115" s="925"/>
      <c r="AJ115" s="926"/>
      <c r="AK115" s="927">
        <v>1092</v>
      </c>
      <c r="AL115" s="925"/>
      <c r="AM115" s="925"/>
      <c r="AN115" s="925"/>
      <c r="AO115" s="926"/>
      <c r="AP115" s="928">
        <v>0</v>
      </c>
      <c r="AQ115" s="929"/>
      <c r="AR115" s="929"/>
      <c r="AS115" s="929"/>
      <c r="AT115" s="930"/>
      <c r="AU115" s="895"/>
      <c r="AV115" s="896"/>
      <c r="AW115" s="896"/>
      <c r="AX115" s="896"/>
      <c r="AY115" s="896"/>
      <c r="AZ115" s="909" t="s">
        <v>432</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433</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434</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435</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436</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437</v>
      </c>
      <c r="Z117" s="881"/>
      <c r="AA117" s="965">
        <v>761478</v>
      </c>
      <c r="AB117" s="966"/>
      <c r="AC117" s="966"/>
      <c r="AD117" s="966"/>
      <c r="AE117" s="967"/>
      <c r="AF117" s="968">
        <v>763979</v>
      </c>
      <c r="AG117" s="966"/>
      <c r="AH117" s="966"/>
      <c r="AI117" s="966"/>
      <c r="AJ117" s="967"/>
      <c r="AK117" s="968">
        <v>770289</v>
      </c>
      <c r="AL117" s="966"/>
      <c r="AM117" s="966"/>
      <c r="AN117" s="966"/>
      <c r="AO117" s="967"/>
      <c r="AP117" s="969"/>
      <c r="AQ117" s="970"/>
      <c r="AR117" s="970"/>
      <c r="AS117" s="970"/>
      <c r="AT117" s="971"/>
      <c r="AU117" s="895"/>
      <c r="AV117" s="896"/>
      <c r="AW117" s="896"/>
      <c r="AX117" s="896"/>
      <c r="AY117" s="896"/>
      <c r="AZ117" s="961" t="s">
        <v>438</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439</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413</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410</v>
      </c>
      <c r="AB118" s="880"/>
      <c r="AC118" s="880"/>
      <c r="AD118" s="880"/>
      <c r="AE118" s="881"/>
      <c r="AF118" s="879" t="s">
        <v>411</v>
      </c>
      <c r="AG118" s="880"/>
      <c r="AH118" s="880"/>
      <c r="AI118" s="880"/>
      <c r="AJ118" s="881"/>
      <c r="AK118" s="879" t="s">
        <v>295</v>
      </c>
      <c r="AL118" s="880"/>
      <c r="AM118" s="880"/>
      <c r="AN118" s="880"/>
      <c r="AO118" s="881"/>
      <c r="AP118" s="957" t="s">
        <v>412</v>
      </c>
      <c r="AQ118" s="958"/>
      <c r="AR118" s="958"/>
      <c r="AS118" s="958"/>
      <c r="AT118" s="959"/>
      <c r="AU118" s="895"/>
      <c r="AV118" s="896"/>
      <c r="AW118" s="896"/>
      <c r="AX118" s="896"/>
      <c r="AY118" s="896"/>
      <c r="AZ118" s="960" t="s">
        <v>440</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441</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416</v>
      </c>
      <c r="B119" s="934"/>
      <c r="C119" s="916" t="s">
        <v>417</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442</v>
      </c>
      <c r="BP119" s="992"/>
      <c r="BQ119" s="986">
        <v>6546245</v>
      </c>
      <c r="BR119" s="987"/>
      <c r="BS119" s="987"/>
      <c r="BT119" s="987"/>
      <c r="BU119" s="987"/>
      <c r="BV119" s="987">
        <v>6131129</v>
      </c>
      <c r="BW119" s="987"/>
      <c r="BX119" s="987"/>
      <c r="BY119" s="987"/>
      <c r="BZ119" s="987"/>
      <c r="CA119" s="987">
        <v>5771259</v>
      </c>
      <c r="CB119" s="987"/>
      <c r="CC119" s="987"/>
      <c r="CD119" s="987"/>
      <c r="CE119" s="987"/>
      <c r="CF119" s="988"/>
      <c r="CG119" s="989"/>
      <c r="CH119" s="989"/>
      <c r="CI119" s="989"/>
      <c r="CJ119" s="990"/>
      <c r="CK119" s="937"/>
      <c r="CL119" s="938"/>
      <c r="CM119" s="960" t="s">
        <v>443</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v>
      </c>
      <c r="DH119" s="973"/>
      <c r="DI119" s="973"/>
      <c r="DJ119" s="973"/>
      <c r="DK119" s="974"/>
      <c r="DL119" s="972">
        <v>98</v>
      </c>
      <c r="DM119" s="973"/>
      <c r="DN119" s="973"/>
      <c r="DO119" s="973"/>
      <c r="DP119" s="974"/>
      <c r="DQ119" s="972">
        <v>1151</v>
      </c>
      <c r="DR119" s="973"/>
      <c r="DS119" s="973"/>
      <c r="DT119" s="973"/>
      <c r="DU119" s="974"/>
      <c r="DV119" s="975">
        <v>0</v>
      </c>
      <c r="DW119" s="976"/>
      <c r="DX119" s="976"/>
      <c r="DY119" s="976"/>
      <c r="DZ119" s="977"/>
    </row>
    <row r="120" spans="1:130" s="212" customFormat="1" ht="26.25" customHeight="1" x14ac:dyDescent="0.2">
      <c r="A120" s="1044"/>
      <c r="B120" s="936"/>
      <c r="C120" s="909" t="s">
        <v>420</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444</v>
      </c>
      <c r="AV120" s="979"/>
      <c r="AW120" s="979"/>
      <c r="AX120" s="979"/>
      <c r="AY120" s="980"/>
      <c r="AZ120" s="916" t="s">
        <v>445</v>
      </c>
      <c r="BA120" s="884"/>
      <c r="BB120" s="884"/>
      <c r="BC120" s="884"/>
      <c r="BD120" s="884"/>
      <c r="BE120" s="884"/>
      <c r="BF120" s="884"/>
      <c r="BG120" s="884"/>
      <c r="BH120" s="884"/>
      <c r="BI120" s="884"/>
      <c r="BJ120" s="884"/>
      <c r="BK120" s="884"/>
      <c r="BL120" s="884"/>
      <c r="BM120" s="884"/>
      <c r="BN120" s="884"/>
      <c r="BO120" s="884"/>
      <c r="BP120" s="885"/>
      <c r="BQ120" s="917">
        <v>5460130</v>
      </c>
      <c r="BR120" s="918"/>
      <c r="BS120" s="918"/>
      <c r="BT120" s="918"/>
      <c r="BU120" s="918"/>
      <c r="BV120" s="918">
        <v>5855956</v>
      </c>
      <c r="BW120" s="918"/>
      <c r="BX120" s="918"/>
      <c r="BY120" s="918"/>
      <c r="BZ120" s="918"/>
      <c r="CA120" s="918">
        <v>6344206</v>
      </c>
      <c r="CB120" s="918"/>
      <c r="CC120" s="918"/>
      <c r="CD120" s="918"/>
      <c r="CE120" s="918"/>
      <c r="CF120" s="931">
        <v>211</v>
      </c>
      <c r="CG120" s="932"/>
      <c r="CH120" s="932"/>
      <c r="CI120" s="932"/>
      <c r="CJ120" s="932"/>
      <c r="CK120" s="993" t="s">
        <v>446</v>
      </c>
      <c r="CL120" s="994"/>
      <c r="CM120" s="994"/>
      <c r="CN120" s="994"/>
      <c r="CO120" s="995"/>
      <c r="CP120" s="1001" t="s">
        <v>395</v>
      </c>
      <c r="CQ120" s="1002"/>
      <c r="CR120" s="1002"/>
      <c r="CS120" s="1002"/>
      <c r="CT120" s="1002"/>
      <c r="CU120" s="1002"/>
      <c r="CV120" s="1002"/>
      <c r="CW120" s="1002"/>
      <c r="CX120" s="1002"/>
      <c r="CY120" s="1002"/>
      <c r="CZ120" s="1002"/>
      <c r="DA120" s="1002"/>
      <c r="DB120" s="1002"/>
      <c r="DC120" s="1002"/>
      <c r="DD120" s="1002"/>
      <c r="DE120" s="1002"/>
      <c r="DF120" s="1003"/>
      <c r="DG120" s="917">
        <v>231596</v>
      </c>
      <c r="DH120" s="918"/>
      <c r="DI120" s="918"/>
      <c r="DJ120" s="918"/>
      <c r="DK120" s="918"/>
      <c r="DL120" s="918">
        <v>194139</v>
      </c>
      <c r="DM120" s="918"/>
      <c r="DN120" s="918"/>
      <c r="DO120" s="918"/>
      <c r="DP120" s="918"/>
      <c r="DQ120" s="918">
        <v>146966</v>
      </c>
      <c r="DR120" s="918"/>
      <c r="DS120" s="918"/>
      <c r="DT120" s="918"/>
      <c r="DU120" s="918"/>
      <c r="DV120" s="919">
        <v>4.9000000000000004</v>
      </c>
      <c r="DW120" s="919"/>
      <c r="DX120" s="919"/>
      <c r="DY120" s="919"/>
      <c r="DZ120" s="920"/>
    </row>
    <row r="121" spans="1:130" s="212" customFormat="1" ht="26.25" customHeight="1" x14ac:dyDescent="0.2">
      <c r="A121" s="1044"/>
      <c r="B121" s="936"/>
      <c r="C121" s="961" t="s">
        <v>447</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448</v>
      </c>
      <c r="BA121" s="910"/>
      <c r="BB121" s="910"/>
      <c r="BC121" s="910"/>
      <c r="BD121" s="910"/>
      <c r="BE121" s="910"/>
      <c r="BF121" s="910"/>
      <c r="BG121" s="910"/>
      <c r="BH121" s="910"/>
      <c r="BI121" s="910"/>
      <c r="BJ121" s="910"/>
      <c r="BK121" s="910"/>
      <c r="BL121" s="910"/>
      <c r="BM121" s="910"/>
      <c r="BN121" s="910"/>
      <c r="BO121" s="910"/>
      <c r="BP121" s="911"/>
      <c r="BQ121" s="912">
        <v>173638</v>
      </c>
      <c r="BR121" s="913"/>
      <c r="BS121" s="913"/>
      <c r="BT121" s="913"/>
      <c r="BU121" s="913"/>
      <c r="BV121" s="913">
        <v>152466</v>
      </c>
      <c r="BW121" s="913"/>
      <c r="BX121" s="913"/>
      <c r="BY121" s="913"/>
      <c r="BZ121" s="913"/>
      <c r="CA121" s="913">
        <v>95435</v>
      </c>
      <c r="CB121" s="913"/>
      <c r="CC121" s="913"/>
      <c r="CD121" s="913"/>
      <c r="CE121" s="913"/>
      <c r="CF121" s="907">
        <v>3.2</v>
      </c>
      <c r="CG121" s="908"/>
      <c r="CH121" s="908"/>
      <c r="CI121" s="908"/>
      <c r="CJ121" s="908"/>
      <c r="CK121" s="996"/>
      <c r="CL121" s="997"/>
      <c r="CM121" s="997"/>
      <c r="CN121" s="997"/>
      <c r="CO121" s="998"/>
      <c r="CP121" s="1006" t="s">
        <v>393</v>
      </c>
      <c r="CQ121" s="1007"/>
      <c r="CR121" s="1007"/>
      <c r="CS121" s="1007"/>
      <c r="CT121" s="1007"/>
      <c r="CU121" s="1007"/>
      <c r="CV121" s="1007"/>
      <c r="CW121" s="1007"/>
      <c r="CX121" s="1007"/>
      <c r="CY121" s="1007"/>
      <c r="CZ121" s="1007"/>
      <c r="DA121" s="1007"/>
      <c r="DB121" s="1007"/>
      <c r="DC121" s="1007"/>
      <c r="DD121" s="1007"/>
      <c r="DE121" s="1007"/>
      <c r="DF121" s="1008"/>
      <c r="DG121" s="912">
        <v>257738</v>
      </c>
      <c r="DH121" s="913"/>
      <c r="DI121" s="913"/>
      <c r="DJ121" s="913"/>
      <c r="DK121" s="913"/>
      <c r="DL121" s="913">
        <v>146528</v>
      </c>
      <c r="DM121" s="913"/>
      <c r="DN121" s="913"/>
      <c r="DO121" s="913"/>
      <c r="DP121" s="913"/>
      <c r="DQ121" s="913">
        <v>119452</v>
      </c>
      <c r="DR121" s="913"/>
      <c r="DS121" s="913"/>
      <c r="DT121" s="913"/>
      <c r="DU121" s="913"/>
      <c r="DV121" s="914">
        <v>4</v>
      </c>
      <c r="DW121" s="914"/>
      <c r="DX121" s="914"/>
      <c r="DY121" s="914"/>
      <c r="DZ121" s="915"/>
    </row>
    <row r="122" spans="1:130" s="212" customFormat="1" ht="26.25" customHeight="1" x14ac:dyDescent="0.2">
      <c r="A122" s="1044"/>
      <c r="B122" s="936"/>
      <c r="C122" s="909" t="s">
        <v>430</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449</v>
      </c>
      <c r="BA122" s="952"/>
      <c r="BB122" s="952"/>
      <c r="BC122" s="952"/>
      <c r="BD122" s="952"/>
      <c r="BE122" s="952"/>
      <c r="BF122" s="952"/>
      <c r="BG122" s="952"/>
      <c r="BH122" s="952"/>
      <c r="BI122" s="952"/>
      <c r="BJ122" s="952"/>
      <c r="BK122" s="952"/>
      <c r="BL122" s="952"/>
      <c r="BM122" s="952"/>
      <c r="BN122" s="952"/>
      <c r="BO122" s="952"/>
      <c r="BP122" s="953"/>
      <c r="BQ122" s="986">
        <v>4359837</v>
      </c>
      <c r="BR122" s="987"/>
      <c r="BS122" s="987"/>
      <c r="BT122" s="987"/>
      <c r="BU122" s="987"/>
      <c r="BV122" s="987">
        <v>4141249</v>
      </c>
      <c r="BW122" s="987"/>
      <c r="BX122" s="987"/>
      <c r="BY122" s="987"/>
      <c r="BZ122" s="987"/>
      <c r="CA122" s="987">
        <v>3868640</v>
      </c>
      <c r="CB122" s="987"/>
      <c r="CC122" s="987"/>
      <c r="CD122" s="987"/>
      <c r="CE122" s="987"/>
      <c r="CF122" s="1004">
        <v>128.69999999999999</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436</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450</v>
      </c>
      <c r="BP123" s="992"/>
      <c r="BQ123" s="1050">
        <v>9993605</v>
      </c>
      <c r="BR123" s="1051"/>
      <c r="BS123" s="1051"/>
      <c r="BT123" s="1051"/>
      <c r="BU123" s="1051"/>
      <c r="BV123" s="1051">
        <v>10149671</v>
      </c>
      <c r="BW123" s="1051"/>
      <c r="BX123" s="1051"/>
      <c r="BY123" s="1051"/>
      <c r="BZ123" s="1051"/>
      <c r="CA123" s="1051">
        <v>10308281</v>
      </c>
      <c r="CB123" s="1051"/>
      <c r="CC123" s="1051"/>
      <c r="CD123" s="1051"/>
      <c r="CE123" s="1051"/>
      <c r="CF123" s="988"/>
      <c r="CG123" s="989"/>
      <c r="CH123" s="989"/>
      <c r="CI123" s="989"/>
      <c r="CJ123" s="990"/>
      <c r="CK123" s="996"/>
      <c r="CL123" s="997"/>
      <c r="CM123" s="997"/>
      <c r="CN123" s="997"/>
      <c r="CO123" s="998"/>
      <c r="CP123" s="1006" t="s">
        <v>451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439</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452</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453</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441</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454</v>
      </c>
      <c r="CL125" s="994"/>
      <c r="CM125" s="994"/>
      <c r="CN125" s="994"/>
      <c r="CO125" s="995"/>
      <c r="CP125" s="916" t="s">
        <v>455</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443</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456</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457</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1147</v>
      </c>
      <c r="AB127" s="946"/>
      <c r="AC127" s="946"/>
      <c r="AD127" s="946"/>
      <c r="AE127" s="947"/>
      <c r="AF127" s="948">
        <v>1118</v>
      </c>
      <c r="AG127" s="946"/>
      <c r="AH127" s="946"/>
      <c r="AI127" s="946"/>
      <c r="AJ127" s="947"/>
      <c r="AK127" s="948">
        <v>1092</v>
      </c>
      <c r="AL127" s="946"/>
      <c r="AM127" s="946"/>
      <c r="AN127" s="946"/>
      <c r="AO127" s="947"/>
      <c r="AP127" s="949">
        <v>0</v>
      </c>
      <c r="AQ127" s="950"/>
      <c r="AR127" s="950"/>
      <c r="AS127" s="950"/>
      <c r="AT127" s="951"/>
      <c r="AU127" s="214"/>
      <c r="AV127" s="214"/>
      <c r="AW127" s="214"/>
      <c r="AX127" s="1018" t="s">
        <v>458</v>
      </c>
      <c r="AY127" s="1019"/>
      <c r="AZ127" s="1019"/>
      <c r="BA127" s="1019"/>
      <c r="BB127" s="1019"/>
      <c r="BC127" s="1019"/>
      <c r="BD127" s="1019"/>
      <c r="BE127" s="1020"/>
      <c r="BF127" s="1021" t="s">
        <v>459</v>
      </c>
      <c r="BG127" s="1019"/>
      <c r="BH127" s="1019"/>
      <c r="BI127" s="1019"/>
      <c r="BJ127" s="1019"/>
      <c r="BK127" s="1019"/>
      <c r="BL127" s="1020"/>
      <c r="BM127" s="1021" t="s">
        <v>460</v>
      </c>
      <c r="BN127" s="1019"/>
      <c r="BO127" s="1019"/>
      <c r="BP127" s="1019"/>
      <c r="BQ127" s="1019"/>
      <c r="BR127" s="1019"/>
      <c r="BS127" s="1020"/>
      <c r="BT127" s="1021" t="s">
        <v>461</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462</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463</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464</v>
      </c>
      <c r="X128" s="1030"/>
      <c r="Y128" s="1030"/>
      <c r="Z128" s="1031"/>
      <c r="AA128" s="1032">
        <v>15645</v>
      </c>
      <c r="AB128" s="1033"/>
      <c r="AC128" s="1033"/>
      <c r="AD128" s="1033"/>
      <c r="AE128" s="1034"/>
      <c r="AF128" s="1035">
        <v>13696</v>
      </c>
      <c r="AG128" s="1033"/>
      <c r="AH128" s="1033"/>
      <c r="AI128" s="1033"/>
      <c r="AJ128" s="1034"/>
      <c r="AK128" s="1035">
        <v>12624</v>
      </c>
      <c r="AL128" s="1033"/>
      <c r="AM128" s="1033"/>
      <c r="AN128" s="1033"/>
      <c r="AO128" s="1034"/>
      <c r="AP128" s="1036"/>
      <c r="AQ128" s="1037"/>
      <c r="AR128" s="1037"/>
      <c r="AS128" s="1037"/>
      <c r="AT128" s="1038"/>
      <c r="AU128" s="214"/>
      <c r="AV128" s="214"/>
      <c r="AW128" s="214"/>
      <c r="AX128" s="883" t="s">
        <v>465</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466</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467</v>
      </c>
      <c r="X129" s="1058"/>
      <c r="Y129" s="1058"/>
      <c r="Z129" s="1059"/>
      <c r="AA129" s="945">
        <v>3433077</v>
      </c>
      <c r="AB129" s="946"/>
      <c r="AC129" s="946"/>
      <c r="AD129" s="946"/>
      <c r="AE129" s="947"/>
      <c r="AF129" s="948">
        <v>3457450</v>
      </c>
      <c r="AG129" s="946"/>
      <c r="AH129" s="946"/>
      <c r="AI129" s="946"/>
      <c r="AJ129" s="947"/>
      <c r="AK129" s="948">
        <v>3564266</v>
      </c>
      <c r="AL129" s="946"/>
      <c r="AM129" s="946"/>
      <c r="AN129" s="946"/>
      <c r="AO129" s="947"/>
      <c r="AP129" s="1060"/>
      <c r="AQ129" s="1061"/>
      <c r="AR129" s="1061"/>
      <c r="AS129" s="1061"/>
      <c r="AT129" s="1062"/>
      <c r="AU129" s="215"/>
      <c r="AV129" s="215"/>
      <c r="AW129" s="215"/>
      <c r="AX129" s="1052" t="s">
        <v>468</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469</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470</v>
      </c>
      <c r="X130" s="1058"/>
      <c r="Y130" s="1058"/>
      <c r="Z130" s="1059"/>
      <c r="AA130" s="945">
        <v>553507</v>
      </c>
      <c r="AB130" s="946"/>
      <c r="AC130" s="946"/>
      <c r="AD130" s="946"/>
      <c r="AE130" s="947"/>
      <c r="AF130" s="948">
        <v>558285</v>
      </c>
      <c r="AG130" s="946"/>
      <c r="AH130" s="946"/>
      <c r="AI130" s="946"/>
      <c r="AJ130" s="947"/>
      <c r="AK130" s="948">
        <v>557785</v>
      </c>
      <c r="AL130" s="946"/>
      <c r="AM130" s="946"/>
      <c r="AN130" s="946"/>
      <c r="AO130" s="947"/>
      <c r="AP130" s="1060"/>
      <c r="AQ130" s="1061"/>
      <c r="AR130" s="1061"/>
      <c r="AS130" s="1061"/>
      <c r="AT130" s="1062"/>
      <c r="AU130" s="215"/>
      <c r="AV130" s="215"/>
      <c r="AW130" s="215"/>
      <c r="AX130" s="1052" t="s">
        <v>471</v>
      </c>
      <c r="AY130" s="910"/>
      <c r="AZ130" s="910"/>
      <c r="BA130" s="910"/>
      <c r="BB130" s="910"/>
      <c r="BC130" s="910"/>
      <c r="BD130" s="910"/>
      <c r="BE130" s="911"/>
      <c r="BF130" s="1088">
        <v>6.6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472</v>
      </c>
      <c r="X131" s="1095"/>
      <c r="Y131" s="1095"/>
      <c r="Z131" s="1096"/>
      <c r="AA131" s="991">
        <v>2879570</v>
      </c>
      <c r="AB131" s="973"/>
      <c r="AC131" s="973"/>
      <c r="AD131" s="973"/>
      <c r="AE131" s="974"/>
      <c r="AF131" s="972">
        <v>2899165</v>
      </c>
      <c r="AG131" s="973"/>
      <c r="AH131" s="973"/>
      <c r="AI131" s="973"/>
      <c r="AJ131" s="974"/>
      <c r="AK131" s="972">
        <v>3006481</v>
      </c>
      <c r="AL131" s="973"/>
      <c r="AM131" s="973"/>
      <c r="AN131" s="973"/>
      <c r="AO131" s="974"/>
      <c r="AP131" s="1097"/>
      <c r="AQ131" s="1098"/>
      <c r="AR131" s="1098"/>
      <c r="AS131" s="1098"/>
      <c r="AT131" s="1099"/>
      <c r="AU131" s="215"/>
      <c r="AV131" s="215"/>
      <c r="AW131" s="215"/>
      <c r="AX131" s="1070" t="s">
        <v>473</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474</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475</v>
      </c>
      <c r="W132" s="1081"/>
      <c r="X132" s="1081"/>
      <c r="Y132" s="1081"/>
      <c r="Z132" s="1082"/>
      <c r="AA132" s="1083">
        <v>6.6789833200000004</v>
      </c>
      <c r="AB132" s="1084"/>
      <c r="AC132" s="1084"/>
      <c r="AD132" s="1084"/>
      <c r="AE132" s="1085"/>
      <c r="AF132" s="1086">
        <v>6.6225275210000003</v>
      </c>
      <c r="AG132" s="1084"/>
      <c r="AH132" s="1084"/>
      <c r="AI132" s="1084"/>
      <c r="AJ132" s="1085"/>
      <c r="AK132" s="1086">
        <v>6.6483041140000001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476</v>
      </c>
      <c r="W133" s="1064"/>
      <c r="X133" s="1064"/>
      <c r="Y133" s="1064"/>
      <c r="Z133" s="1065"/>
      <c r="AA133" s="1066">
        <v>7.8</v>
      </c>
      <c r="AB133" s="1067"/>
      <c r="AC133" s="1067"/>
      <c r="AD133" s="1067"/>
      <c r="AE133" s="1068"/>
      <c r="AF133" s="1066">
        <v>7</v>
      </c>
      <c r="AG133" s="1067"/>
      <c r="AH133" s="1067"/>
      <c r="AI133" s="1067"/>
      <c r="AJ133" s="1068"/>
      <c r="AK133" s="1066">
        <v>6.6</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nT3Z3FTERGY8JTsBG+OzWrSVcOBrfTmOUc516WtsgfTgesae7c1u2AmikAS0EnT9zXyevIfGggci5Dh8mSjYA==" saltValue="+cXSWpi9udgfHnqteHmRE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DQ105"/>
  <sheetViews>
    <sheetView showGridLines="0" view="pageBreakPreview" topLeftCell="AJ1" zoomScaleNormal="85" zoomScaleSheetLayoutView="100"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477</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kWC4qtzGqtnGrzXfwJqBk4rdzkwM1HtD+Nuj05NpC6iWwWWD1Z1Z+qNMFQ0ctXVte5g8xcxekCkzTcCPrxt4Dg==" saltValue="H6ziNo34BMy1R5TFwkFOn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DL89"/>
  <sheetViews>
    <sheetView showGridLines="0" topLeftCell="M20" zoomScale="85" zoomScaleNormal="85"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Ly8r2SskB8n6GHql7e26etA7346s4JJtro0FeSO1RQ9RJaIvRZAaOe4op0AOTiyZ01AkVu1wkrXuu9BKaPepyg==" saltValue="83M56JQFKgJ28iqh4JNnL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B16"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479</v>
      </c>
      <c r="AL6" s="248"/>
      <c r="AM6" s="248"/>
      <c r="AN6" s="248"/>
    </row>
    <row r="7" spans="1:46" ht="13.5" customHeight="1" x14ac:dyDescent="0.2">
      <c r="A7" s="247"/>
      <c r="AK7" s="250"/>
      <c r="AL7" s="251"/>
      <c r="AM7" s="251"/>
      <c r="AN7" s="252"/>
      <c r="AO7" s="1101" t="s">
        <v>480</v>
      </c>
      <c r="AP7" s="253"/>
      <c r="AQ7" s="254" t="s">
        <v>481</v>
      </c>
      <c r="AR7" s="255"/>
    </row>
    <row r="8" spans="1:46" ht="13" x14ac:dyDescent="0.2">
      <c r="A8" s="247"/>
      <c r="AK8" s="256"/>
      <c r="AL8" s="257"/>
      <c r="AM8" s="257"/>
      <c r="AN8" s="258"/>
      <c r="AO8" s="1102"/>
      <c r="AP8" s="259" t="s">
        <v>482</v>
      </c>
      <c r="AQ8" s="260" t="s">
        <v>483</v>
      </c>
      <c r="AR8" s="261" t="s">
        <v>484</v>
      </c>
    </row>
    <row r="9" spans="1:46" ht="13" x14ac:dyDescent="0.2">
      <c r="A9" s="247"/>
      <c r="AK9" s="1103" t="s">
        <v>485</v>
      </c>
      <c r="AL9" s="1104"/>
      <c r="AM9" s="1104"/>
      <c r="AN9" s="1105"/>
      <c r="AO9" s="262">
        <v>1047083</v>
      </c>
      <c r="AP9" s="262">
        <v>223688</v>
      </c>
      <c r="AQ9" s="263">
        <v>154424</v>
      </c>
      <c r="AR9" s="264">
        <v>44.9</v>
      </c>
    </row>
    <row r="10" spans="1:46" ht="13.5" customHeight="1" x14ac:dyDescent="0.2">
      <c r="A10" s="247"/>
      <c r="AK10" s="1103" t="s">
        <v>486</v>
      </c>
      <c r="AL10" s="1104"/>
      <c r="AM10" s="1104"/>
      <c r="AN10" s="1105"/>
      <c r="AO10" s="265">
        <v>181479</v>
      </c>
      <c r="AP10" s="265">
        <v>38769</v>
      </c>
      <c r="AQ10" s="266">
        <v>18194</v>
      </c>
      <c r="AR10" s="267">
        <v>113.1</v>
      </c>
    </row>
    <row r="11" spans="1:46" ht="13.5" customHeight="1" x14ac:dyDescent="0.2">
      <c r="A11" s="247"/>
      <c r="AK11" s="1103" t="s">
        <v>487</v>
      </c>
      <c r="AL11" s="1104"/>
      <c r="AM11" s="1104"/>
      <c r="AN11" s="1105"/>
      <c r="AO11" s="265" t="s">
        <v>488</v>
      </c>
      <c r="AP11" s="265" t="s">
        <v>488</v>
      </c>
      <c r="AQ11" s="266">
        <v>1285</v>
      </c>
      <c r="AR11" s="267" t="s">
        <v>488</v>
      </c>
    </row>
    <row r="12" spans="1:46" ht="13.5" customHeight="1" x14ac:dyDescent="0.2">
      <c r="A12" s="247"/>
      <c r="AK12" s="1103" t="s">
        <v>489</v>
      </c>
      <c r="AL12" s="1104"/>
      <c r="AM12" s="1104"/>
      <c r="AN12" s="1105"/>
      <c r="AO12" s="265" t="s">
        <v>488</v>
      </c>
      <c r="AP12" s="265" t="s">
        <v>488</v>
      </c>
      <c r="AQ12" s="266" t="s">
        <v>488</v>
      </c>
      <c r="AR12" s="267" t="s">
        <v>488</v>
      </c>
    </row>
    <row r="13" spans="1:46" ht="13.5" customHeight="1" x14ac:dyDescent="0.2">
      <c r="A13" s="247"/>
      <c r="AK13" s="1103" t="s">
        <v>490</v>
      </c>
      <c r="AL13" s="1104"/>
      <c r="AM13" s="1104"/>
      <c r="AN13" s="1105"/>
      <c r="AO13" s="265">
        <v>35625</v>
      </c>
      <c r="AP13" s="265">
        <v>7611</v>
      </c>
      <c r="AQ13" s="266">
        <v>5735</v>
      </c>
      <c r="AR13" s="267">
        <v>32.700000000000003</v>
      </c>
    </row>
    <row r="14" spans="1:46" ht="13.5" customHeight="1" x14ac:dyDescent="0.2">
      <c r="A14" s="247"/>
      <c r="AK14" s="1103" t="s">
        <v>491</v>
      </c>
      <c r="AL14" s="1104"/>
      <c r="AM14" s="1104"/>
      <c r="AN14" s="1105"/>
      <c r="AO14" s="265">
        <v>14986</v>
      </c>
      <c r="AP14" s="265">
        <v>3201</v>
      </c>
      <c r="AQ14" s="266">
        <v>2950</v>
      </c>
      <c r="AR14" s="267">
        <v>8.5</v>
      </c>
    </row>
    <row r="15" spans="1:46" ht="13.5" customHeight="1" x14ac:dyDescent="0.2">
      <c r="A15" s="247"/>
      <c r="AK15" s="1106" t="s">
        <v>492</v>
      </c>
      <c r="AL15" s="1107"/>
      <c r="AM15" s="1107"/>
      <c r="AN15" s="1108"/>
      <c r="AO15" s="265">
        <v>-63006</v>
      </c>
      <c r="AP15" s="265">
        <v>-13460</v>
      </c>
      <c r="AQ15" s="266">
        <v>-9110</v>
      </c>
      <c r="AR15" s="267">
        <v>47.7</v>
      </c>
    </row>
    <row r="16" spans="1:46" ht="13" x14ac:dyDescent="0.2">
      <c r="A16" s="247"/>
      <c r="AK16" s="1106" t="s">
        <v>178</v>
      </c>
      <c r="AL16" s="1107"/>
      <c r="AM16" s="1107"/>
      <c r="AN16" s="1108"/>
      <c r="AO16" s="265">
        <v>1216167</v>
      </c>
      <c r="AP16" s="265">
        <v>259809</v>
      </c>
      <c r="AQ16" s="266">
        <v>173477</v>
      </c>
      <c r="AR16" s="267">
        <v>49.8</v>
      </c>
    </row>
    <row r="17" spans="1:46" ht="13" x14ac:dyDescent="0.2">
      <c r="A17" s="247"/>
    </row>
    <row r="18" spans="1:46" ht="13" x14ac:dyDescent="0.2">
      <c r="A18" s="247"/>
      <c r="AQ18" s="268"/>
      <c r="AR18" s="268"/>
    </row>
    <row r="19" spans="1:46" ht="13" x14ac:dyDescent="0.2">
      <c r="A19" s="247"/>
      <c r="AK19" s="243" t="s">
        <v>493</v>
      </c>
    </row>
    <row r="20" spans="1:46" ht="13" x14ac:dyDescent="0.2">
      <c r="A20" s="247"/>
      <c r="AK20" s="269"/>
      <c r="AL20" s="270"/>
      <c r="AM20" s="270"/>
      <c r="AN20" s="271"/>
      <c r="AO20" s="272" t="s">
        <v>494</v>
      </c>
      <c r="AP20" s="273" t="s">
        <v>495</v>
      </c>
      <c r="AQ20" s="274" t="s">
        <v>496</v>
      </c>
      <c r="AR20" s="275"/>
    </row>
    <row r="21" spans="1:46" s="248" customFormat="1" ht="13" x14ac:dyDescent="0.2">
      <c r="A21" s="276"/>
      <c r="AK21" s="1109" t="s">
        <v>497</v>
      </c>
      <c r="AL21" s="1110"/>
      <c r="AM21" s="1110"/>
      <c r="AN21" s="1111"/>
      <c r="AO21" s="277">
        <v>20.72</v>
      </c>
      <c r="AP21" s="278">
        <v>14.28</v>
      </c>
      <c r="AQ21" s="279">
        <v>6.44</v>
      </c>
      <c r="AS21" s="280"/>
      <c r="AT21" s="276"/>
    </row>
    <row r="22" spans="1:46" s="248" customFormat="1" ht="13" x14ac:dyDescent="0.2">
      <c r="A22" s="276"/>
      <c r="AK22" s="1109" t="s">
        <v>498</v>
      </c>
      <c r="AL22" s="1110"/>
      <c r="AM22" s="1110"/>
      <c r="AN22" s="1111"/>
      <c r="AO22" s="281">
        <v>94</v>
      </c>
      <c r="AP22" s="282">
        <v>96</v>
      </c>
      <c r="AQ22" s="283">
        <v>-2</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 x14ac:dyDescent="0.2">
      <c r="A27" s="288"/>
      <c r="AS27" s="243"/>
      <c r="AT27" s="243"/>
    </row>
    <row r="28" spans="1:46" ht="16.5"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501</v>
      </c>
      <c r="AL29" s="248"/>
      <c r="AM29" s="248"/>
      <c r="AN29" s="248"/>
      <c r="AS29" s="290"/>
    </row>
    <row r="30" spans="1:46" ht="13.5" customHeight="1" x14ac:dyDescent="0.2">
      <c r="A30" s="247"/>
      <c r="AK30" s="250"/>
      <c r="AL30" s="251"/>
      <c r="AM30" s="251"/>
      <c r="AN30" s="252"/>
      <c r="AO30" s="1101" t="s">
        <v>480</v>
      </c>
      <c r="AP30" s="253"/>
      <c r="AQ30" s="254" t="s">
        <v>481</v>
      </c>
      <c r="AR30" s="255"/>
    </row>
    <row r="31" spans="1:46" ht="13" x14ac:dyDescent="0.2">
      <c r="A31" s="247"/>
      <c r="AK31" s="256"/>
      <c r="AL31" s="257"/>
      <c r="AM31" s="257"/>
      <c r="AN31" s="258"/>
      <c r="AO31" s="1102"/>
      <c r="AP31" s="259" t="s">
        <v>482</v>
      </c>
      <c r="AQ31" s="260" t="s">
        <v>483</v>
      </c>
      <c r="AR31" s="261" t="s">
        <v>484</v>
      </c>
    </row>
    <row r="32" spans="1:46" ht="27" customHeight="1" x14ac:dyDescent="0.2">
      <c r="A32" s="247"/>
      <c r="AK32" s="1117" t="s">
        <v>502</v>
      </c>
      <c r="AL32" s="1118"/>
      <c r="AM32" s="1118"/>
      <c r="AN32" s="1119"/>
      <c r="AO32" s="291">
        <v>686637</v>
      </c>
      <c r="AP32" s="291">
        <v>146686</v>
      </c>
      <c r="AQ32" s="292">
        <v>83140</v>
      </c>
      <c r="AR32" s="293">
        <v>76.400000000000006</v>
      </c>
    </row>
    <row r="33" spans="1:46" ht="13.5" customHeight="1" x14ac:dyDescent="0.2">
      <c r="A33" s="247"/>
      <c r="AK33" s="1117" t="s">
        <v>503</v>
      </c>
      <c r="AL33" s="1118"/>
      <c r="AM33" s="1118"/>
      <c r="AN33" s="1119"/>
      <c r="AO33" s="291" t="s">
        <v>488</v>
      </c>
      <c r="AP33" s="291" t="s">
        <v>488</v>
      </c>
      <c r="AQ33" s="292" t="s">
        <v>488</v>
      </c>
      <c r="AR33" s="293" t="s">
        <v>488</v>
      </c>
    </row>
    <row r="34" spans="1:46" ht="27" customHeight="1" x14ac:dyDescent="0.2">
      <c r="A34" s="247"/>
      <c r="AK34" s="1117" t="s">
        <v>504</v>
      </c>
      <c r="AL34" s="1118"/>
      <c r="AM34" s="1118"/>
      <c r="AN34" s="1119"/>
      <c r="AO34" s="291" t="s">
        <v>488</v>
      </c>
      <c r="AP34" s="291" t="s">
        <v>488</v>
      </c>
      <c r="AQ34" s="292" t="s">
        <v>488</v>
      </c>
      <c r="AR34" s="293" t="s">
        <v>488</v>
      </c>
    </row>
    <row r="35" spans="1:46" ht="27" customHeight="1" x14ac:dyDescent="0.2">
      <c r="A35" s="247"/>
      <c r="AK35" s="1117" t="s">
        <v>505</v>
      </c>
      <c r="AL35" s="1118"/>
      <c r="AM35" s="1118"/>
      <c r="AN35" s="1119"/>
      <c r="AO35" s="291">
        <v>57481</v>
      </c>
      <c r="AP35" s="291">
        <v>12280</v>
      </c>
      <c r="AQ35" s="292">
        <v>26106</v>
      </c>
      <c r="AR35" s="293">
        <v>-53</v>
      </c>
    </row>
    <row r="36" spans="1:46" ht="27" customHeight="1" x14ac:dyDescent="0.2">
      <c r="A36" s="247"/>
      <c r="AK36" s="1117" t="s">
        <v>506</v>
      </c>
      <c r="AL36" s="1118"/>
      <c r="AM36" s="1118"/>
      <c r="AN36" s="1119"/>
      <c r="AO36" s="291">
        <v>25079</v>
      </c>
      <c r="AP36" s="291">
        <v>5358</v>
      </c>
      <c r="AQ36" s="292">
        <v>4689</v>
      </c>
      <c r="AR36" s="293">
        <v>14.3</v>
      </c>
    </row>
    <row r="37" spans="1:46" ht="13.5" customHeight="1" x14ac:dyDescent="0.2">
      <c r="A37" s="247"/>
      <c r="AK37" s="1117" t="s">
        <v>507</v>
      </c>
      <c r="AL37" s="1118"/>
      <c r="AM37" s="1118"/>
      <c r="AN37" s="1119"/>
      <c r="AO37" s="291">
        <v>1092</v>
      </c>
      <c r="AP37" s="291">
        <v>233</v>
      </c>
      <c r="AQ37" s="292">
        <v>554</v>
      </c>
      <c r="AR37" s="293">
        <v>-57.9</v>
      </c>
    </row>
    <row r="38" spans="1:46" ht="27" customHeight="1" x14ac:dyDescent="0.2">
      <c r="A38" s="247"/>
      <c r="AK38" s="1120" t="s">
        <v>508</v>
      </c>
      <c r="AL38" s="1121"/>
      <c r="AM38" s="1121"/>
      <c r="AN38" s="1122"/>
      <c r="AO38" s="294" t="s">
        <v>488</v>
      </c>
      <c r="AP38" s="294" t="s">
        <v>488</v>
      </c>
      <c r="AQ38" s="295">
        <v>7</v>
      </c>
      <c r="AR38" s="283" t="s">
        <v>488</v>
      </c>
      <c r="AS38" s="290"/>
    </row>
    <row r="39" spans="1:46" ht="13" x14ac:dyDescent="0.2">
      <c r="A39" s="247"/>
      <c r="AK39" s="1120" t="s">
        <v>509</v>
      </c>
      <c r="AL39" s="1121"/>
      <c r="AM39" s="1121"/>
      <c r="AN39" s="1122"/>
      <c r="AO39" s="291">
        <v>-12624</v>
      </c>
      <c r="AP39" s="291">
        <v>-2697</v>
      </c>
      <c r="AQ39" s="292">
        <v>-2038</v>
      </c>
      <c r="AR39" s="293">
        <v>32.299999999999997</v>
      </c>
      <c r="AS39" s="290"/>
    </row>
    <row r="40" spans="1:46" ht="27" customHeight="1" x14ac:dyDescent="0.2">
      <c r="A40" s="247"/>
      <c r="AK40" s="1117" t="s">
        <v>510</v>
      </c>
      <c r="AL40" s="1118"/>
      <c r="AM40" s="1118"/>
      <c r="AN40" s="1119"/>
      <c r="AO40" s="291">
        <v>-557785</v>
      </c>
      <c r="AP40" s="291">
        <v>-119159</v>
      </c>
      <c r="AQ40" s="292">
        <v>-74354</v>
      </c>
      <c r="AR40" s="293">
        <v>60.3</v>
      </c>
      <c r="AS40" s="290"/>
    </row>
    <row r="41" spans="1:46" ht="13" x14ac:dyDescent="0.2">
      <c r="A41" s="247"/>
      <c r="AK41" s="1123" t="s">
        <v>288</v>
      </c>
      <c r="AL41" s="1124"/>
      <c r="AM41" s="1124"/>
      <c r="AN41" s="1125"/>
      <c r="AO41" s="291">
        <v>199880</v>
      </c>
      <c r="AP41" s="291">
        <v>42700</v>
      </c>
      <c r="AQ41" s="292">
        <v>38106</v>
      </c>
      <c r="AR41" s="293">
        <v>12.1</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 x14ac:dyDescent="0.2">
      <c r="A48" s="247"/>
      <c r="AK48" s="301" t="s">
        <v>512</v>
      </c>
      <c r="AL48" s="301"/>
      <c r="AM48" s="301"/>
      <c r="AN48" s="301"/>
      <c r="AO48" s="301"/>
      <c r="AP48" s="301"/>
      <c r="AQ48" s="302"/>
      <c r="AR48" s="301"/>
    </row>
    <row r="49" spans="1:44" ht="13.5" customHeight="1" x14ac:dyDescent="0.2">
      <c r="A49" s="247"/>
      <c r="AK49" s="303"/>
      <c r="AL49" s="304"/>
      <c r="AM49" s="1112" t="s">
        <v>480</v>
      </c>
      <c r="AN49" s="1114" t="s">
        <v>513</v>
      </c>
      <c r="AO49" s="1115"/>
      <c r="AP49" s="1115"/>
      <c r="AQ49" s="1115"/>
      <c r="AR49" s="1116"/>
    </row>
    <row r="50" spans="1:44" ht="13" x14ac:dyDescent="0.2">
      <c r="A50" s="247"/>
      <c r="AK50" s="305"/>
      <c r="AL50" s="306"/>
      <c r="AM50" s="1113"/>
      <c r="AN50" s="307" t="s">
        <v>514</v>
      </c>
      <c r="AO50" s="308" t="s">
        <v>515</v>
      </c>
      <c r="AP50" s="309" t="s">
        <v>516</v>
      </c>
      <c r="AQ50" s="310" t="s">
        <v>517</v>
      </c>
      <c r="AR50" s="311" t="s">
        <v>518</v>
      </c>
    </row>
    <row r="51" spans="1:44" ht="13" x14ac:dyDescent="0.2">
      <c r="A51" s="247"/>
      <c r="AK51" s="303" t="s">
        <v>519</v>
      </c>
      <c r="AL51" s="304"/>
      <c r="AM51" s="312">
        <v>732315</v>
      </c>
      <c r="AN51" s="313">
        <v>140156</v>
      </c>
      <c r="AO51" s="314">
        <v>102.1</v>
      </c>
      <c r="AP51" s="315">
        <v>126525</v>
      </c>
      <c r="AQ51" s="316">
        <v>0.2</v>
      </c>
      <c r="AR51" s="317">
        <v>101.9</v>
      </c>
    </row>
    <row r="52" spans="1:44" ht="13" x14ac:dyDescent="0.2">
      <c r="A52" s="247"/>
      <c r="AK52" s="318"/>
      <c r="AL52" s="319" t="s">
        <v>520</v>
      </c>
      <c r="AM52" s="320">
        <v>538121</v>
      </c>
      <c r="AN52" s="321">
        <v>102990</v>
      </c>
      <c r="AO52" s="322">
        <v>246.8</v>
      </c>
      <c r="AP52" s="323">
        <v>67052</v>
      </c>
      <c r="AQ52" s="324">
        <v>18.100000000000001</v>
      </c>
      <c r="AR52" s="325">
        <v>228.7</v>
      </c>
    </row>
    <row r="53" spans="1:44" ht="13" x14ac:dyDescent="0.2">
      <c r="A53" s="247"/>
      <c r="AK53" s="303" t="s">
        <v>521</v>
      </c>
      <c r="AL53" s="304"/>
      <c r="AM53" s="312">
        <v>495872</v>
      </c>
      <c r="AN53" s="313">
        <v>98192</v>
      </c>
      <c r="AO53" s="314">
        <v>-29.9</v>
      </c>
      <c r="AP53" s="315">
        <v>122054</v>
      </c>
      <c r="AQ53" s="316">
        <v>-3.5</v>
      </c>
      <c r="AR53" s="317">
        <v>-26.4</v>
      </c>
    </row>
    <row r="54" spans="1:44" ht="13" x14ac:dyDescent="0.2">
      <c r="A54" s="247"/>
      <c r="AK54" s="318"/>
      <c r="AL54" s="319" t="s">
        <v>520</v>
      </c>
      <c r="AM54" s="320">
        <v>373492</v>
      </c>
      <c r="AN54" s="321">
        <v>73959</v>
      </c>
      <c r="AO54" s="322">
        <v>-28.2</v>
      </c>
      <c r="AP54" s="323">
        <v>68298</v>
      </c>
      <c r="AQ54" s="324">
        <v>1.9</v>
      </c>
      <c r="AR54" s="325">
        <v>-30.1</v>
      </c>
    </row>
    <row r="55" spans="1:44" ht="13" x14ac:dyDescent="0.2">
      <c r="A55" s="247"/>
      <c r="AK55" s="303" t="s">
        <v>522</v>
      </c>
      <c r="AL55" s="304"/>
      <c r="AM55" s="312">
        <v>508953</v>
      </c>
      <c r="AN55" s="313">
        <v>103741</v>
      </c>
      <c r="AO55" s="314">
        <v>5.7</v>
      </c>
      <c r="AP55" s="315">
        <v>111644</v>
      </c>
      <c r="AQ55" s="316">
        <v>-8.5</v>
      </c>
      <c r="AR55" s="317">
        <v>14.2</v>
      </c>
    </row>
    <row r="56" spans="1:44" ht="13" x14ac:dyDescent="0.2">
      <c r="A56" s="247"/>
      <c r="AK56" s="318"/>
      <c r="AL56" s="319" t="s">
        <v>520</v>
      </c>
      <c r="AM56" s="320">
        <v>359042</v>
      </c>
      <c r="AN56" s="321">
        <v>73184</v>
      </c>
      <c r="AO56" s="322">
        <v>-1</v>
      </c>
      <c r="AP56" s="323">
        <v>66606</v>
      </c>
      <c r="AQ56" s="324">
        <v>-2.5</v>
      </c>
      <c r="AR56" s="325">
        <v>1.5</v>
      </c>
    </row>
    <row r="57" spans="1:44" ht="13" x14ac:dyDescent="0.2">
      <c r="A57" s="247"/>
      <c r="AK57" s="303" t="s">
        <v>523</v>
      </c>
      <c r="AL57" s="304"/>
      <c r="AM57" s="312">
        <v>649369</v>
      </c>
      <c r="AN57" s="313">
        <v>134808</v>
      </c>
      <c r="AO57" s="314">
        <v>29.9</v>
      </c>
      <c r="AP57" s="315">
        <v>127917</v>
      </c>
      <c r="AQ57" s="316">
        <v>14.6</v>
      </c>
      <c r="AR57" s="317">
        <v>15.3</v>
      </c>
    </row>
    <row r="58" spans="1:44" ht="13" x14ac:dyDescent="0.2">
      <c r="A58" s="247"/>
      <c r="AK58" s="318"/>
      <c r="AL58" s="319" t="s">
        <v>520</v>
      </c>
      <c r="AM58" s="320">
        <v>438214</v>
      </c>
      <c r="AN58" s="321">
        <v>90972</v>
      </c>
      <c r="AO58" s="322">
        <v>24.3</v>
      </c>
      <c r="AP58" s="323">
        <v>69746</v>
      </c>
      <c r="AQ58" s="324">
        <v>4.7</v>
      </c>
      <c r="AR58" s="325">
        <v>19.600000000000001</v>
      </c>
    </row>
    <row r="59" spans="1:44" ht="13" x14ac:dyDescent="0.2">
      <c r="A59" s="247"/>
      <c r="AK59" s="303" t="s">
        <v>524</v>
      </c>
      <c r="AL59" s="304"/>
      <c r="AM59" s="312">
        <v>562103</v>
      </c>
      <c r="AN59" s="313">
        <v>120082</v>
      </c>
      <c r="AO59" s="314">
        <v>-10.9</v>
      </c>
      <c r="AP59" s="315">
        <v>135931</v>
      </c>
      <c r="AQ59" s="316">
        <v>6.3</v>
      </c>
      <c r="AR59" s="317">
        <v>-17.2</v>
      </c>
    </row>
    <row r="60" spans="1:44" ht="13" x14ac:dyDescent="0.2">
      <c r="A60" s="247"/>
      <c r="AK60" s="318"/>
      <c r="AL60" s="319" t="s">
        <v>520</v>
      </c>
      <c r="AM60" s="320">
        <v>335928</v>
      </c>
      <c r="AN60" s="321">
        <v>71764</v>
      </c>
      <c r="AO60" s="322">
        <v>-21.1</v>
      </c>
      <c r="AP60" s="323">
        <v>75320</v>
      </c>
      <c r="AQ60" s="324">
        <v>8</v>
      </c>
      <c r="AR60" s="325">
        <v>-29.1</v>
      </c>
    </row>
    <row r="61" spans="1:44" ht="13" x14ac:dyDescent="0.2">
      <c r="A61" s="247"/>
      <c r="AK61" s="303" t="s">
        <v>525</v>
      </c>
      <c r="AL61" s="326"/>
      <c r="AM61" s="312">
        <v>589722</v>
      </c>
      <c r="AN61" s="313">
        <v>119396</v>
      </c>
      <c r="AO61" s="314">
        <v>19.399999999999999</v>
      </c>
      <c r="AP61" s="315">
        <v>124814</v>
      </c>
      <c r="AQ61" s="327">
        <v>1.8</v>
      </c>
      <c r="AR61" s="317">
        <v>17.600000000000001</v>
      </c>
    </row>
    <row r="62" spans="1:44" ht="13" x14ac:dyDescent="0.2">
      <c r="A62" s="247"/>
      <c r="AK62" s="318"/>
      <c r="AL62" s="319" t="s">
        <v>520</v>
      </c>
      <c r="AM62" s="320">
        <v>408959</v>
      </c>
      <c r="AN62" s="321">
        <v>82574</v>
      </c>
      <c r="AO62" s="322">
        <v>44.2</v>
      </c>
      <c r="AP62" s="323">
        <v>69404</v>
      </c>
      <c r="AQ62" s="324">
        <v>6</v>
      </c>
      <c r="AR62" s="325">
        <v>38.200000000000003</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wf7/ix4D0imcEAntf4IKWoNsR0CZrCCoUVRaaGVeSZr8ReoTQMmlx99DXXwz0eWp5JPt0534E2waLNPLsjKC7Q==" saltValue="jBB7xYhywAt3W2D19uY2A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DU121"/>
  <sheetViews>
    <sheetView showGridLines="0" topLeftCell="A64" zoomScale="70" zoomScaleNormal="70" zoomScaleSheetLayoutView="55" workbookViewId="0">
      <selection activeCell="BI98" sqref="BI98"/>
    </sheetView>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HGLpZCCDTFUv96gC2u2F6B1a6aW/3pIBJJd/hEwfvjXx325sipbOsAm6ABuLhgKaRYhlfbDQb9GUdH9F/nzEIA==" saltValue="YzvjlwU4FaSsGZQj8cmxG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EL116"/>
  <sheetViews>
    <sheetView showGridLines="0" topLeftCell="A79" zoomScaleNormal="100" zoomScaleSheetLayoutView="55" workbookViewId="0">
      <selection activeCell="BL103" sqref="BL103"/>
    </sheetView>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yCG6bluNNkNxRVG7TOetuKI0zoCa9vctKyfdpeJmT0gKrI/On4C6o3v5N67c5fzXQhz8SbJJFLDqSqXKtnoz8w==" saltValue="r8wis6rzak+frkKPWDYu0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rgb="FFFFC000"/>
    <pageSetUpPr fitToPage="1"/>
  </sheetPr>
  <dimension ref="B1:J50"/>
  <sheetViews>
    <sheetView showGridLines="0" zoomScale="90" zoomScaleNormal="9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74.89</v>
      </c>
      <c r="G47" s="12">
        <v>69.56</v>
      </c>
      <c r="H47" s="12">
        <v>71.08</v>
      </c>
      <c r="I47" s="12">
        <v>71.489999999999995</v>
      </c>
      <c r="J47" s="13">
        <v>87.78</v>
      </c>
    </row>
    <row r="48" spans="2:10" ht="57.75" customHeight="1" x14ac:dyDescent="0.2">
      <c r="B48" s="14"/>
      <c r="C48" s="1128" t="s">
        <v>4</v>
      </c>
      <c r="D48" s="1128"/>
      <c r="E48" s="1129"/>
      <c r="F48" s="15">
        <v>3.49</v>
      </c>
      <c r="G48" s="16">
        <v>0.57999999999999996</v>
      </c>
      <c r="H48" s="16">
        <v>2.5299999999999998</v>
      </c>
      <c r="I48" s="16">
        <v>4.3600000000000003</v>
      </c>
      <c r="J48" s="17">
        <v>3.25</v>
      </c>
    </row>
    <row r="49" spans="2:10" ht="57.75" customHeight="1" thickBot="1" x14ac:dyDescent="0.25">
      <c r="B49" s="18"/>
      <c r="C49" s="1130" t="s">
        <v>5</v>
      </c>
      <c r="D49" s="1130"/>
      <c r="E49" s="1131"/>
      <c r="F49" s="19">
        <v>1.7</v>
      </c>
      <c r="G49" s="20" t="s">
        <v>532</v>
      </c>
      <c r="H49" s="20">
        <v>1.99</v>
      </c>
      <c r="I49" s="20">
        <v>2.76</v>
      </c>
      <c r="J49" s="21">
        <v>17.55</v>
      </c>
    </row>
    <row r="50" spans="2:10" ht="13" x14ac:dyDescent="0.2"/>
  </sheetData>
  <sheetProtection algorithmName="SHA-512" hashValue="TMTcTAE4gEgD68xWdCviNTds6Iqfg4rIAkSIpc37MV0vnEUCAfbfwq21fpWe12KERE8xXjVjxPWVHdYr8pNRvg==" saltValue="9KO2pAliujcfPoU+L9IY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証道</cp:lastModifiedBy>
  <cp:lastPrinted>2026-03-10T05:26:35Z</cp:lastPrinted>
  <dcterms:created xsi:type="dcterms:W3CDTF">2026-02-26T09:20:44Z</dcterms:created>
  <dcterms:modified xsi:type="dcterms:W3CDTF">2026-03-17T23:39:08Z</dcterms:modified>
  <cp:category/>
</cp:coreProperties>
</file>